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0" yWindow="450" windowWidth="26490" windowHeight="1267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_xlnm._FilterDatabase" localSheetId="0" hidden="1">'KD Changes'!$A$5:$O$21</definedName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9" i="1"/>
  <c r="M20" i="1"/>
  <c r="M21" i="1"/>
  <c r="M6" i="1"/>
  <c r="J7" i="1"/>
  <c r="J8" i="1"/>
  <c r="J9" i="1"/>
  <c r="J10" i="1"/>
  <c r="J11" i="1"/>
  <c r="J12" i="1"/>
  <c r="J13" i="1"/>
  <c r="J19" i="1"/>
  <c r="J20" i="1"/>
  <c r="J21" i="1"/>
  <c r="J6" i="1"/>
  <c r="H24" i="1" l="1"/>
  <c r="G24" i="1"/>
  <c r="M24" i="1" l="1"/>
  <c r="K2" i="1" s="1"/>
  <c r="J24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<sst xmlns="http://schemas.openxmlformats.org/spreadsheetml/2006/main" count="138" uniqueCount="93">
  <si>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</si>
  <si>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</si>
  <si>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</si>
  <si>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</si>
  <si>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</si>
  <si>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</si>
  <si>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</si>
  <si>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</si>
  <si>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</si>
  <si>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</si>
  <si>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</si>
  <si>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</si>
  <si>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</si>
  <si>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</si>
  <si>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</si>
  <si>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</si>
  <si>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</si>
  <si>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</si>
  <si>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</si>
  <si>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</si>
  <si>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</si>
  <si>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</si>
  <si>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</si>
  <si>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</si>
  <si>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</si>
  <si>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</si>
  <si>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</si>
  <si>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</si>
  <si>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</si>
  <si>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</si>
  <si>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</si>
  <si>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</si>
  <si>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</si>
  <si>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</si>
  <si>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</si>
  <si>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</si>
  <si>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</si>
  <si>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</si>
  <si>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</si>
  <si>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</si>
  <si>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</si>
  <si>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</si>
  <si>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</si>
  <si>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</si>
  <si>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</si>
  <si>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</si>
  <si>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</si>
  <si>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</si>
  <si>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</si>
  <si>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</si>
  <si>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</si>
  <si>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</si>
  <si>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</si>
  <si>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</si>
  <si>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</si>
  <si>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</si>
  <si>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</si>
  <si>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</si>
  <si>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</si>
  <si>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</si>
  <si>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</si>
  <si>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</si>
  <si>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</si>
  <si>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</si>
  <si>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</si>
  <si>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</si>
  <si>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</si>
  <si>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0293</t>
  </si>
  <si>
    <t>00</t>
  </si>
  <si>
    <t>yes</t>
  </si>
  <si>
    <t>EL-16</t>
  </si>
  <si>
    <t>07</t>
  </si>
  <si>
    <t>H27A</t>
  </si>
  <si>
    <t>H39</t>
  </si>
  <si>
    <t>C700N</t>
  </si>
  <si>
    <t>ST-C</t>
  </si>
  <si>
    <t>C700N1</t>
  </si>
  <si>
    <t>Added room number shown. Added right-most door to roof. Added door leading out from elevator.</t>
  </si>
  <si>
    <t>Mechanical space for elevator. Was not previously reflected on Key Drawings or Data Bases</t>
  </si>
  <si>
    <t>C701</t>
  </si>
  <si>
    <t xml:space="preserve">Was not previously reflected on Key Drawings or Data Bases - new sign may be needed. </t>
  </si>
  <si>
    <t>Add this room number.</t>
  </si>
  <si>
    <t xml:space="preserve">Space was not previously labeled. Access door was not previously shown. </t>
  </si>
  <si>
    <t>N701</t>
  </si>
  <si>
    <t>Room Label Change: PH702 Changed To N701</t>
  </si>
  <si>
    <t>Added elevator shaft with access doors.</t>
  </si>
  <si>
    <t xml:space="preserve">Space taken to consider stairs, corridor, and mechanical room. </t>
  </si>
  <si>
    <t xml:space="preserve">Label ST-C added to dey drawing and SQFT updated for this space. </t>
  </si>
  <si>
    <t>Elevator does not stop on this floor, shaft only</t>
  </si>
  <si>
    <t>Corrected SqFt</t>
  </si>
  <si>
    <t>EL-5</t>
  </si>
  <si>
    <t>label was missing on the key drawing, corrected sqft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</si>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</sst>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18" fillId="0" borderId="0" xfId="0" applyFont="1" applyAlignment="1" applyProtection="1">
      <alignment wrapText="1"/>
      <protection locked="0"/>
    </xf>
    <xf numFmtId="0" fontId="23" fillId="0" borderId="0" xfId="42" applyFont="1" applyAlignment="1" applyProtection="1">
      <alignment horizontal="left"/>
      <protection locked="0"/>
    </xf>
    <xf numFmtId="0" fontId="21" fillId="0" borderId="0" xfId="42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0651</v>
          </cell>
          <cell r="B388" t="str">
            <v>Mandrell Hall</v>
          </cell>
        </row>
        <row r="389">
          <cell r="A389" t="str">
            <v>0652</v>
          </cell>
          <cell r="B389" t="str">
            <v>Bosworth Hall</v>
          </cell>
        </row>
        <row r="390">
          <cell r="A390" t="str">
            <v>0653</v>
          </cell>
          <cell r="B390" t="str">
            <v>Sanders Hall</v>
          </cell>
        </row>
        <row r="391">
          <cell r="A391" t="str">
            <v>0654</v>
          </cell>
          <cell r="B391" t="str">
            <v>Building 100</v>
          </cell>
        </row>
        <row r="392">
          <cell r="A392" t="str">
            <v>0655</v>
          </cell>
          <cell r="B392" t="str">
            <v>Building 200</v>
          </cell>
        </row>
        <row r="393">
          <cell r="A393" t="str">
            <v>0656</v>
          </cell>
          <cell r="B393" t="str">
            <v>Building 300</v>
          </cell>
        </row>
        <row r="394">
          <cell r="A394" t="str">
            <v>0657</v>
          </cell>
          <cell r="B394" t="str">
            <v>Building 400</v>
          </cell>
        </row>
        <row r="395">
          <cell r="A395" t="str">
            <v>0658</v>
          </cell>
          <cell r="B395" t="str">
            <v>Maintenance Bldg.</v>
          </cell>
        </row>
        <row r="396">
          <cell r="A396" t="str">
            <v>0659</v>
          </cell>
          <cell r="B396" t="str">
            <v>Gas Building</v>
          </cell>
        </row>
        <row r="397">
          <cell r="A397" t="str">
            <v>0660</v>
          </cell>
          <cell r="B397" t="str">
            <v>Maxwelton Ct. Apts #1</v>
          </cell>
        </row>
        <row r="398">
          <cell r="A398" t="str">
            <v>0661</v>
          </cell>
          <cell r="B398" t="str">
            <v>Maxwelton Ct. Apts #2</v>
          </cell>
        </row>
        <row r="399">
          <cell r="A399" t="str">
            <v>0662</v>
          </cell>
          <cell r="B399" t="str">
            <v>Maxwelton Ct. Apts #3</v>
          </cell>
        </row>
        <row r="400">
          <cell r="A400" t="str">
            <v>0663</v>
          </cell>
          <cell r="B400" t="str">
            <v>Maxwelton Ct. Apts #4</v>
          </cell>
        </row>
        <row r="401">
          <cell r="A401" t="str">
            <v>0664</v>
          </cell>
          <cell r="B401" t="str">
            <v>Maxwelton Ct. Apts #5</v>
          </cell>
        </row>
        <row r="402">
          <cell r="A402" t="str">
            <v>0665</v>
          </cell>
          <cell r="B402" t="str">
            <v>Maxwelton Ct. Apts #6</v>
          </cell>
        </row>
        <row r="403">
          <cell r="A403" t="str">
            <v>0666</v>
          </cell>
          <cell r="B403" t="str">
            <v>Maxwelton Ct. Apts #7</v>
          </cell>
        </row>
        <row r="404">
          <cell r="A404" t="str">
            <v>0667</v>
          </cell>
          <cell r="B404" t="str">
            <v>Maxwelton Ct. Apts #8</v>
          </cell>
        </row>
        <row r="405">
          <cell r="A405" t="str">
            <v>0668</v>
          </cell>
          <cell r="B405" t="str">
            <v>Maxwelton Ct. Apts #9</v>
          </cell>
        </row>
        <row r="406">
          <cell r="A406" t="str">
            <v>0669</v>
          </cell>
          <cell r="B406" t="str">
            <v>Maxwelton Ct. Apts #10</v>
          </cell>
        </row>
        <row r="407">
          <cell r="A407" t="str">
            <v>0670</v>
          </cell>
          <cell r="B407" t="str">
            <v>Maxwelton Ct. Apts #11</v>
          </cell>
        </row>
        <row r="408">
          <cell r="A408" t="str">
            <v>0671</v>
          </cell>
          <cell r="B408" t="str">
            <v>Maxwelton Ct. Apts #12</v>
          </cell>
        </row>
        <row r="409">
          <cell r="A409" t="str">
            <v>0672</v>
          </cell>
          <cell r="B409" t="str">
            <v>Maxwelton Ct. Apts #13</v>
          </cell>
        </row>
        <row r="410">
          <cell r="A410" t="str">
            <v>0673</v>
          </cell>
          <cell r="B410" t="str">
            <v>Maxwelton Ct. Apts #14</v>
          </cell>
        </row>
        <row r="411">
          <cell r="A411" t="str">
            <v>0674</v>
          </cell>
          <cell r="B411" t="str">
            <v>Maxwelton Ct. Apts #15</v>
          </cell>
        </row>
        <row r="412">
          <cell r="A412" t="str">
            <v>0675</v>
          </cell>
          <cell r="B412" t="str">
            <v>Maxwelton Ct. Apts #16</v>
          </cell>
        </row>
        <row r="413">
          <cell r="A413">
            <v>1200</v>
          </cell>
          <cell r="B413" t="str">
            <v>Electric Substation #1</v>
          </cell>
        </row>
        <row r="414">
          <cell r="A414">
            <v>1201</v>
          </cell>
          <cell r="B414" t="str">
            <v>Electric Substation #3</v>
          </cell>
        </row>
        <row r="415">
          <cell r="A415" t="str">
            <v>8633</v>
          </cell>
          <cell r="B415" t="str">
            <v>UK HealthCare Good Samaritan Hospital</v>
          </cell>
        </row>
        <row r="416">
          <cell r="A416" t="str">
            <v>9127</v>
          </cell>
          <cell r="B416" t="str">
            <v>1101 S. Limestone</v>
          </cell>
        </row>
        <row r="417">
          <cell r="A417">
            <v>9813</v>
          </cell>
          <cell r="B417" t="str">
            <v>Child Development Center of the Bluegrass, Inc.</v>
          </cell>
        </row>
        <row r="418">
          <cell r="A418" t="str">
            <v>9925</v>
          </cell>
          <cell r="B418" t="str">
            <v>Alpha Phi Sorority</v>
          </cell>
        </row>
        <row r="419">
          <cell r="A419" t="str">
            <v>9983</v>
          </cell>
          <cell r="B419" t="str">
            <v>College of Medicine Building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topLeftCell="A4" zoomScale="90" zoomScaleNormal="90" workbookViewId="0">
      <selection activeCell="F19" sqref="F19"/>
    </sheetView>
  </sheetViews>
  <sheetFormatPr defaultColWidth="9.140625" defaultRowHeight="15" x14ac:dyDescent="0.25"/>
  <cols>
    <col min="1" max="1" width="17.140625" style="30" bestFit="1" customWidth="1"/>
    <col min="2" max="2" width="7.42578125" style="30" bestFit="1" customWidth="1"/>
    <col min="3" max="3" width="45.5703125" style="17" customWidth="1"/>
    <col min="4" max="4" width="14.28515625" style="17" bestFit="1" customWidth="1"/>
    <col min="5" max="5" width="8.5703125" style="17" bestFit="1" customWidth="1"/>
    <col min="6" max="6" width="13" style="17" bestFit="1" customWidth="1"/>
    <col min="7" max="7" width="18.5703125" style="17" customWidth="1"/>
    <col min="8" max="8" width="14.28515625" style="17" customWidth="1"/>
    <col min="9" max="9" width="38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60" t="s">
        <v>67</v>
      </c>
      <c r="C1" s="60"/>
      <c r="F1" s="18" t="s">
        <v>10</v>
      </c>
      <c r="G1" s="19">
        <v>41709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30.75" thickBot="1" x14ac:dyDescent="0.3">
      <c r="A2" s="24" t="s">
        <v>8</v>
      </c>
      <c r="B2" s="61" t="str">
        <f>VLOOKUP(B1,BuildingList!A:B,2,FALSE)</f>
        <v>UK Chandler Hospital</v>
      </c>
      <c r="C2" s="61"/>
      <c r="F2" s="25" t="s">
        <v>12</v>
      </c>
      <c r="G2" s="26" t="s">
        <v>62</v>
      </c>
      <c r="J2" s="15">
        <f>G24-J24</f>
        <v>6</v>
      </c>
      <c r="K2" s="15">
        <f>H24-M24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30" t="s">
        <v>70</v>
      </c>
      <c r="B6" s="30" t="s">
        <v>68</v>
      </c>
      <c r="C6" s="11" t="s">
        <v>85</v>
      </c>
      <c r="D6" s="17" t="s">
        <v>69</v>
      </c>
      <c r="E6" s="36">
        <v>0</v>
      </c>
      <c r="F6" s="36">
        <v>76</v>
      </c>
      <c r="G6" s="36" t="s">
        <v>13</v>
      </c>
      <c r="I6" s="11" t="s">
        <v>88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45" x14ac:dyDescent="0.25">
      <c r="A7" s="35" t="s">
        <v>73</v>
      </c>
      <c r="B7" s="30" t="s">
        <v>68</v>
      </c>
      <c r="C7" s="11" t="s">
        <v>24</v>
      </c>
      <c r="D7" s="17" t="s">
        <v>69</v>
      </c>
      <c r="E7" s="36">
        <v>0</v>
      </c>
      <c r="F7" s="36">
        <v>57</v>
      </c>
      <c r="G7" s="36" t="s">
        <v>3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30" x14ac:dyDescent="0.25">
      <c r="A8" s="38" t="s">
        <v>72</v>
      </c>
      <c r="B8" s="30" t="s">
        <v>68</v>
      </c>
      <c r="C8" s="11" t="s">
        <v>81</v>
      </c>
      <c r="D8" s="17" t="s">
        <v>69</v>
      </c>
      <c r="E8" s="36">
        <v>0</v>
      </c>
      <c r="F8" s="36">
        <v>580</v>
      </c>
      <c r="G8" s="36" t="s">
        <v>3</v>
      </c>
      <c r="I8" s="11" t="s">
        <v>82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45" x14ac:dyDescent="0.25">
      <c r="A9" s="35" t="s">
        <v>74</v>
      </c>
      <c r="B9" s="30" t="s">
        <v>71</v>
      </c>
      <c r="C9" s="11" t="s">
        <v>77</v>
      </c>
      <c r="D9" s="17" t="s">
        <v>5</v>
      </c>
      <c r="E9" s="39">
        <v>0</v>
      </c>
      <c r="F9" s="39">
        <v>197</v>
      </c>
      <c r="G9" s="36" t="s">
        <v>3</v>
      </c>
      <c r="H9" s="17" t="s">
        <v>32</v>
      </c>
      <c r="I9" s="53" t="s">
        <v>80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30" x14ac:dyDescent="0.25">
      <c r="A10" s="55" t="s">
        <v>75</v>
      </c>
      <c r="B10" s="56" t="s">
        <v>71</v>
      </c>
      <c r="C10" s="57" t="s">
        <v>52</v>
      </c>
      <c r="D10" s="58" t="s">
        <v>5</v>
      </c>
      <c r="E10" s="59">
        <v>128</v>
      </c>
      <c r="F10" s="36">
        <v>247</v>
      </c>
      <c r="G10" s="36" t="s">
        <v>3</v>
      </c>
      <c r="I10" s="11" t="s">
        <v>87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45" x14ac:dyDescent="0.25">
      <c r="A11" s="40" t="s">
        <v>76</v>
      </c>
      <c r="B11" s="30" t="s">
        <v>71</v>
      </c>
      <c r="C11" s="11" t="s">
        <v>52</v>
      </c>
      <c r="D11" s="17" t="s">
        <v>5</v>
      </c>
      <c r="E11" s="36">
        <v>0</v>
      </c>
      <c r="F11" s="36">
        <v>269</v>
      </c>
      <c r="G11" s="36" t="s">
        <v>3</v>
      </c>
      <c r="I11" s="11" t="s">
        <v>78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30" x14ac:dyDescent="0.25">
      <c r="A12" s="40" t="s">
        <v>79</v>
      </c>
      <c r="B12" s="30" t="s">
        <v>71</v>
      </c>
      <c r="C12" s="11" t="s">
        <v>89</v>
      </c>
      <c r="D12" s="17" t="s">
        <v>5</v>
      </c>
      <c r="E12" s="36">
        <v>6548</v>
      </c>
      <c r="F12" s="36">
        <v>5414</v>
      </c>
      <c r="G12" s="36" t="s">
        <v>13</v>
      </c>
      <c r="I12" s="11" t="s">
        <v>86</v>
      </c>
      <c r="J12" s="10" t="str">
        <f>IF(G12="No Change","N/A",IF(G12="New Tag Required",Lookup!F:F,IF(G12="Remove Old Tag",Lookup!F:F,IF(G12="N/A","N/A",""))))</f>
        <v>N/A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54" t="s">
        <v>83</v>
      </c>
      <c r="B13" s="30" t="s">
        <v>71</v>
      </c>
      <c r="C13" s="11" t="s">
        <v>84</v>
      </c>
      <c r="D13" s="17" t="s">
        <v>69</v>
      </c>
      <c r="E13" s="36">
        <v>3802</v>
      </c>
      <c r="F13" s="36">
        <v>3517</v>
      </c>
      <c r="G13" s="36" t="s">
        <v>3</v>
      </c>
      <c r="J13" s="10">
        <f>IF(G13="No Change","N/A",IF(G13="New Tag Required",Lookup!F:F,IF(G13="Remove Old Tag",Lookup!F:F,IF(G13="N/A","N/A",""))))</f>
        <v>0</v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30" x14ac:dyDescent="0.25">
      <c r="A14" s="30" t="s">
        <v>90</v>
      </c>
      <c r="B14" s="30" t="s">
        <v>68</v>
      </c>
      <c r="C14" s="11" t="s">
        <v>31</v>
      </c>
      <c r="D14" s="17" t="s">
        <v>5</v>
      </c>
      <c r="E14" s="36">
        <v>47</v>
      </c>
      <c r="F14" s="36">
        <v>34</v>
      </c>
      <c r="G14" s="36" t="s">
        <v>13</v>
      </c>
      <c r="H14" s="17" t="s">
        <v>13</v>
      </c>
      <c r="I14" s="11" t="s">
        <v>91</v>
      </c>
    </row>
    <row r="15" spans="1:16" ht="30" x14ac:dyDescent="0.25">
      <c r="A15" s="30" t="s">
        <v>90</v>
      </c>
      <c r="B15" s="30" t="s">
        <v>92</v>
      </c>
      <c r="C15" s="11" t="s">
        <v>31</v>
      </c>
      <c r="D15" s="17" t="s">
        <v>5</v>
      </c>
      <c r="E15" s="36">
        <v>47</v>
      </c>
      <c r="F15" s="36">
        <v>34</v>
      </c>
      <c r="G15" s="36" t="s">
        <v>13</v>
      </c>
      <c r="H15" s="17" t="s">
        <v>13</v>
      </c>
      <c r="I15" s="11" t="s">
        <v>91</v>
      </c>
    </row>
    <row r="19" spans="1:14" x14ac:dyDescent="0.25">
      <c r="A19" s="38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2"/>
      <c r="M19" s="10" t="str">
        <f>IF(H19="No Change","N/A",IF(H19="New Tag Required",Lookup!F:F,IF(H19="Remove Old Sign",Lookup!F:F,IF(H19="N/A","N/A",""))))</f>
        <v/>
      </c>
      <c r="N19" s="42"/>
    </row>
    <row r="20" spans="1:14" x14ac:dyDescent="0.25">
      <c r="A20" s="38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2"/>
      <c r="M20" s="10" t="str">
        <f>IF(H20="No Change","N/A",IF(H20="New Tag Required",Lookup!F:F,IF(H20="Remove Old Sign",Lookup!F:F,IF(H20="N/A","N/A",""))))</f>
        <v/>
      </c>
      <c r="N20" s="42"/>
    </row>
    <row r="21" spans="1:14" x14ac:dyDescent="0.25">
      <c r="A21" s="38"/>
      <c r="C21" s="11"/>
      <c r="E21" s="36"/>
      <c r="F21" s="36"/>
      <c r="G21" s="36"/>
      <c r="J21" s="10" t="str">
        <f>IF(G21="No Change","N/A",IF(G21="New Tag Required",Lookup!F:F,IF(G21="Remove Old Tag",Lookup!F:F,IF(G21="N/A","N/A",""))))</f>
        <v/>
      </c>
      <c r="K21" s="42"/>
      <c r="M21" s="10" t="str">
        <f>IF(H21="No Change","N/A",IF(H21="New Tag Required",Lookup!F:F,IF(H21="Remove Old Sign",Lookup!F:F,IF(H21="N/A","N/A",""))))</f>
        <v/>
      </c>
      <c r="N21" s="42"/>
    </row>
    <row r="22" spans="1:14" ht="15.75" thickBot="1" x14ac:dyDescent="0.3">
      <c r="A22" s="38"/>
      <c r="C22" s="11"/>
      <c r="E22" s="36"/>
      <c r="F22" s="36"/>
      <c r="G22" s="36"/>
      <c r="K22" s="42"/>
      <c r="N22" s="42"/>
    </row>
    <row r="23" spans="1:14" ht="45" x14ac:dyDescent="0.25">
      <c r="A23" s="38"/>
      <c r="C23" s="11"/>
      <c r="E23" s="36"/>
      <c r="F23" s="36"/>
      <c r="G23" s="43" t="s">
        <v>47</v>
      </c>
      <c r="H23" s="44" t="s">
        <v>48</v>
      </c>
      <c r="J23" s="45" t="s">
        <v>42</v>
      </c>
      <c r="K23" s="10"/>
      <c r="L23" s="10"/>
      <c r="M23" s="45" t="s">
        <v>43</v>
      </c>
    </row>
    <row r="24" spans="1:14" ht="15.75" thickBot="1" x14ac:dyDescent="0.3">
      <c r="A24" s="38"/>
      <c r="C24" s="11"/>
      <c r="E24" s="36"/>
      <c r="F24" s="36"/>
      <c r="G24" s="14">
        <f>COUNTIF(G6:G23,"New Tag Required")</f>
        <v>6</v>
      </c>
      <c r="H24" s="13">
        <f>COUNTIF(H6:H23,"New Sign Required")</f>
        <v>0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38"/>
      <c r="C28" s="11"/>
      <c r="E28" s="36"/>
      <c r="F28" s="36"/>
      <c r="G28" s="36"/>
    </row>
    <row r="29" spans="1:14" x14ac:dyDescent="0.25">
      <c r="A29" s="38"/>
      <c r="C29" s="11"/>
      <c r="E29" s="36"/>
      <c r="F29" s="36"/>
      <c r="G29" s="36"/>
    </row>
    <row r="30" spans="1:14" x14ac:dyDescent="0.25">
      <c r="A30" s="38"/>
      <c r="C30" s="11"/>
      <c r="E30" s="36"/>
      <c r="F30" s="36"/>
      <c r="G30" s="36"/>
    </row>
    <row r="31" spans="1:14" x14ac:dyDescent="0.25">
      <c r="A31" s="38"/>
      <c r="C31" s="11"/>
      <c r="E31" s="36"/>
      <c r="F31" s="36"/>
      <c r="G31" s="36"/>
    </row>
    <row r="32" spans="1:14" x14ac:dyDescent="0.25">
      <c r="A32" s="46"/>
      <c r="C32" s="11"/>
      <c r="E32" s="36"/>
      <c r="F32" s="47"/>
      <c r="G32" s="36"/>
    </row>
    <row r="33" spans="1:7" x14ac:dyDescent="0.25">
      <c r="A33" s="46"/>
      <c r="C33" s="11"/>
      <c r="E33" s="36"/>
      <c r="F33" s="47"/>
      <c r="G33" s="36"/>
    </row>
    <row r="34" spans="1:7" x14ac:dyDescent="0.25">
      <c r="A34" s="46"/>
      <c r="C34" s="11"/>
      <c r="E34" s="36"/>
      <c r="F34" s="48"/>
      <c r="G34" s="36"/>
    </row>
    <row r="35" spans="1:7" x14ac:dyDescent="0.25">
      <c r="A35" s="38"/>
      <c r="C35" s="11"/>
      <c r="E35" s="36"/>
      <c r="F35" s="47"/>
      <c r="G35" s="36"/>
    </row>
    <row r="36" spans="1:7" x14ac:dyDescent="0.25">
      <c r="A36" s="38"/>
      <c r="C36" s="11"/>
      <c r="E36" s="36"/>
      <c r="F36" s="47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49"/>
      <c r="C40" s="11"/>
      <c r="E40" s="36"/>
      <c r="F40" s="36"/>
      <c r="G40" s="36"/>
    </row>
    <row r="41" spans="1:7" x14ac:dyDescent="0.25">
      <c r="A41" s="50"/>
      <c r="C41" s="11"/>
      <c r="E41" s="36"/>
      <c r="F41" s="41"/>
      <c r="G41" s="36"/>
    </row>
    <row r="42" spans="1:7" x14ac:dyDescent="0.25">
      <c r="A42" s="49"/>
      <c r="C42" s="11"/>
      <c r="E42" s="36"/>
      <c r="F42" s="36"/>
      <c r="G42" s="36"/>
    </row>
    <row r="43" spans="1:7" x14ac:dyDescent="0.25">
      <c r="A43" s="49"/>
      <c r="C43" s="11"/>
      <c r="E43" s="36"/>
      <c r="F43" s="36"/>
      <c r="G43" s="36"/>
    </row>
    <row r="44" spans="1:7" x14ac:dyDescent="0.25">
      <c r="A44" s="38"/>
      <c r="C44" s="11"/>
      <c r="E44" s="36"/>
      <c r="F44" s="36"/>
      <c r="G44" s="36"/>
    </row>
    <row r="45" spans="1:7" x14ac:dyDescent="0.25">
      <c r="A45" s="38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9:G43 G19:G22 G10:G13">
    <cfRule type="containsText" dxfId="72" priority="138" operator="containsText" text="New Tag Required">
      <formula>NOT(ISERROR(SEARCH("New Tag Required",G10)))</formula>
    </cfRule>
  </conditionalFormatting>
  <conditionalFormatting sqref="D6 D8 D19:D89 D10:D13">
    <cfRule type="containsText" dxfId="71" priority="137" operator="containsText" text="Yes">
      <formula>NOT(ISERROR(SEARCH("Yes",D6)))</formula>
    </cfRule>
  </conditionalFormatting>
  <conditionalFormatting sqref="H29:H89 H190:H411 H19:H22 H10:H13">
    <cfRule type="containsText" dxfId="70" priority="125" operator="containsText" text="New Sign Required">
      <formula>NOT(ISERROR(SEARCH("New Sign Required",H10)))</formula>
    </cfRule>
  </conditionalFormatting>
  <conditionalFormatting sqref="G29:G89 G19:H22 G10:H13">
    <cfRule type="containsText" dxfId="69" priority="124" operator="containsText" text="Action Required">
      <formula>NOT(ISERROR(SEARCH("Action Required",G10)))</formula>
    </cfRule>
  </conditionalFormatting>
  <conditionalFormatting sqref="H29:H89">
    <cfRule type="containsText" dxfId="68" priority="123" operator="containsText" text="Action Required">
      <formula>NOT(ISERROR(SEARCH("Action Required",H29)))</formula>
    </cfRule>
  </conditionalFormatting>
  <conditionalFormatting sqref="G6 G25:G28">
    <cfRule type="containsText" dxfId="67" priority="65" operator="containsText" text="New Tag Required">
      <formula>NOT(ISERROR(SEARCH("New Tag Required",G6)))</formula>
    </cfRule>
  </conditionalFormatting>
  <conditionalFormatting sqref="H6 H25:H28">
    <cfRule type="containsText" dxfId="66" priority="63" operator="containsText" text="New Sign Required">
      <formula>NOT(ISERROR(SEARCH("New Sign Required",H6)))</formula>
    </cfRule>
  </conditionalFormatting>
  <conditionalFormatting sqref="G6 G25:G28">
    <cfRule type="containsText" dxfId="65" priority="62" operator="containsText" text="Action Required">
      <formula>NOT(ISERROR(SEARCH("Action Required",G6)))</formula>
    </cfRule>
  </conditionalFormatting>
  <conditionalFormatting sqref="H6 H25:H28">
    <cfRule type="containsText" dxfId="64" priority="61" operator="containsText" text="Action Required">
      <formula>NOT(ISERROR(SEARCH("Action Required",H6)))</formula>
    </cfRule>
  </conditionalFormatting>
  <conditionalFormatting sqref="G6">
    <cfRule type="containsText" dxfId="63" priority="60" operator="containsText" text="New Tag Required">
      <formula>NOT(ISERROR(SEARCH("New Tag Required",G6)))</formula>
    </cfRule>
  </conditionalFormatting>
  <conditionalFormatting sqref="D6">
    <cfRule type="containsText" dxfId="62" priority="59" operator="containsText" text="Yes">
      <formula>NOT(ISERROR(SEARCH("Yes",D6)))</formula>
    </cfRule>
  </conditionalFormatting>
  <conditionalFormatting sqref="G6">
    <cfRule type="containsText" dxfId="61" priority="58" operator="containsText" text="Action Required">
      <formula>NOT(ISERROR(SEARCH("Action Required",G6)))</formula>
    </cfRule>
  </conditionalFormatting>
  <conditionalFormatting sqref="D90:D189">
    <cfRule type="containsText" dxfId="60" priority="57" operator="containsText" text="Yes">
      <formula>NOT(ISERROR(SEARCH("Yes",D90)))</formula>
    </cfRule>
  </conditionalFormatting>
  <conditionalFormatting sqref="H90:H189">
    <cfRule type="containsText" dxfId="59" priority="56" operator="containsText" text="New Sign Required">
      <formula>NOT(ISERROR(SEARCH("New Sign Required",H90)))</formula>
    </cfRule>
  </conditionalFormatting>
  <conditionalFormatting sqref="G90:G189">
    <cfRule type="containsText" dxfId="58" priority="55" operator="containsText" text="Action Required">
      <formula>NOT(ISERROR(SEARCH("Action Required",G90)))</formula>
    </cfRule>
  </conditionalFormatting>
  <conditionalFormatting sqref="H90:H189">
    <cfRule type="containsText" dxfId="57" priority="54" operator="containsText" text="Action Required">
      <formula>NOT(ISERROR(SEARCH("Action Required",H90)))</formula>
    </cfRule>
  </conditionalFormatting>
  <conditionalFormatting sqref="D9">
    <cfRule type="containsText" dxfId="56" priority="51" operator="containsText" text="Yes">
      <formula>NOT(ISERROR(SEARCH("Yes",D9)))</formula>
    </cfRule>
  </conditionalFormatting>
  <conditionalFormatting sqref="D7">
    <cfRule type="containsText" dxfId="55" priority="40" operator="containsText" text="Yes">
      <formula>NOT(ISERROR(SEARCH("Yes",D7)))</formula>
    </cfRule>
  </conditionalFormatting>
  <conditionalFormatting sqref="G7">
    <cfRule type="containsText" dxfId="54" priority="39" operator="containsText" text="New Tag Required">
      <formula>NOT(ISERROR(SEARCH("New Tag Required",G7)))</formula>
    </cfRule>
  </conditionalFormatting>
  <conditionalFormatting sqref="H7">
    <cfRule type="containsText" dxfId="53" priority="38" operator="containsText" text="New Sign Required">
      <formula>NOT(ISERROR(SEARCH("New Sign Required",H7)))</formula>
    </cfRule>
  </conditionalFormatting>
  <conditionalFormatting sqref="G7">
    <cfRule type="containsText" dxfId="52" priority="37" operator="containsText" text="Action Required">
      <formula>NOT(ISERROR(SEARCH("Action Required",G7)))</formula>
    </cfRule>
  </conditionalFormatting>
  <conditionalFormatting sqref="H7">
    <cfRule type="containsText" dxfId="51" priority="36" operator="containsText" text="Action Required">
      <formula>NOT(ISERROR(SEARCH("Action Required",H7)))</formula>
    </cfRule>
  </conditionalFormatting>
  <conditionalFormatting sqref="G8">
    <cfRule type="containsText" dxfId="50" priority="35" operator="containsText" text="New Tag Required">
      <formula>NOT(ISERROR(SEARCH("New Tag Required",G8)))</formula>
    </cfRule>
  </conditionalFormatting>
  <conditionalFormatting sqref="H8">
    <cfRule type="containsText" dxfId="49" priority="34" operator="containsText" text="New Sign Required">
      <formula>NOT(ISERROR(SEARCH("New Sign Required",H8)))</formula>
    </cfRule>
  </conditionalFormatting>
  <conditionalFormatting sqref="G8">
    <cfRule type="containsText" dxfId="48" priority="33" operator="containsText" text="Action Required">
      <formula>NOT(ISERROR(SEARCH("Action Required",G8)))</formula>
    </cfRule>
  </conditionalFormatting>
  <conditionalFormatting sqref="H8">
    <cfRule type="containsText" dxfId="47" priority="32" operator="containsText" text="Action Required">
      <formula>NOT(ISERROR(SEARCH("Action Required",H8)))</formula>
    </cfRule>
  </conditionalFormatting>
  <conditionalFormatting sqref="J2:N2">
    <cfRule type="cellIs" dxfId="46" priority="31" operator="notEqual">
      <formula>0</formula>
    </cfRule>
  </conditionalFormatting>
  <conditionalFormatting sqref="J19:J21 J6:J13">
    <cfRule type="cellIs" dxfId="45" priority="30" operator="equal">
      <formula>0</formula>
    </cfRule>
  </conditionalFormatting>
  <conditionalFormatting sqref="M19:M21 M6:M13">
    <cfRule type="cellIs" dxfId="44" priority="29" operator="equal">
      <formula>0</formula>
    </cfRule>
  </conditionalFormatting>
  <conditionalFormatting sqref="M19:M21 J19:J21 M6:M13 J6:J13">
    <cfRule type="cellIs" dxfId="43" priority="26" operator="equal">
      <formula>"In Progress"</formula>
    </cfRule>
    <cfRule type="cellIs" dxfId="42" priority="27" operator="equal">
      <formula>"Log Issues"</formula>
    </cfRule>
    <cfRule type="cellIs" dxfId="41" priority="28" operator="equal">
      <formula>"N/A"</formula>
    </cfRule>
  </conditionalFormatting>
  <conditionalFormatting sqref="K6:L13">
    <cfRule type="expression" dxfId="40" priority="25">
      <formula>$J6="Log Issues"</formula>
    </cfRule>
  </conditionalFormatting>
  <conditionalFormatting sqref="N6:N13">
    <cfRule type="expression" dxfId="39" priority="24">
      <formula>$M6="Log Issues"</formula>
    </cfRule>
  </conditionalFormatting>
  <conditionalFormatting sqref="G9">
    <cfRule type="containsText" dxfId="38" priority="23" operator="containsText" text="New Tag Required">
      <formula>NOT(ISERROR(SEARCH("New Tag Required",G9)))</formula>
    </cfRule>
  </conditionalFormatting>
  <conditionalFormatting sqref="H9">
    <cfRule type="containsText" dxfId="37" priority="22" operator="containsText" text="New Sign Required">
      <formula>NOT(ISERROR(SEARCH("New Sign Required",H9)))</formula>
    </cfRule>
  </conditionalFormatting>
  <conditionalFormatting sqref="G9">
    <cfRule type="containsText" dxfId="36" priority="21" operator="containsText" text="Action Required">
      <formula>NOT(ISERROR(SEARCH("Action Required",G9)))</formula>
    </cfRule>
  </conditionalFormatting>
  <conditionalFormatting sqref="H9">
    <cfRule type="containsText" dxfId="35" priority="20" operator="containsText" text="Action Required">
      <formula>NOT(ISERROR(SEARCH("Action Required",H9)))</formula>
    </cfRule>
  </conditionalFormatting>
  <conditionalFormatting sqref="H19:H1048576 H1:H13">
    <cfRule type="containsText" dxfId="34" priority="18" operator="containsText" text="Remove Old Sign">
      <formula>NOT(ISERROR(SEARCH("Remove Old Sign",H1)))</formula>
    </cfRule>
    <cfRule type="containsText" dxfId="33" priority="19" operator="containsText" text="Move Sign to New Location">
      <formula>NOT(ISERROR(SEARCH("Move Sign to New Location",H1)))</formula>
    </cfRule>
  </conditionalFormatting>
  <conditionalFormatting sqref="G19:G1048576 G1:G13">
    <cfRule type="containsText" dxfId="32" priority="17" operator="containsText" text="Remove Old Tag">
      <formula>NOT(ISERROR(SEARCH("Remove Old Tag",G1)))</formula>
    </cfRule>
  </conditionalFormatting>
  <conditionalFormatting sqref="D14">
    <cfRule type="containsText" dxfId="31" priority="16" operator="containsText" text="Yes">
      <formula>NOT(ISERROR(SEARCH("Yes",D14)))</formula>
    </cfRule>
  </conditionalFormatting>
  <conditionalFormatting sqref="G14">
    <cfRule type="containsText" dxfId="29" priority="15" operator="containsText" text="New Tag Required">
      <formula>NOT(ISERROR(SEARCH("New Tag Required",G14)))</formula>
    </cfRule>
  </conditionalFormatting>
  <conditionalFormatting sqref="H14">
    <cfRule type="containsText" dxfId="27" priority="14" operator="containsText" text="New Sign Required">
      <formula>NOT(ISERROR(SEARCH("New Sign Required",H14)))</formula>
    </cfRule>
  </conditionalFormatting>
  <conditionalFormatting sqref="G14">
    <cfRule type="containsText" dxfId="25" priority="13" operator="containsText" text="Action Required">
      <formula>NOT(ISERROR(SEARCH("Action Required",G14)))</formula>
    </cfRule>
  </conditionalFormatting>
  <conditionalFormatting sqref="H14">
    <cfRule type="containsText" dxfId="23" priority="12" operator="containsText" text="Action Required">
      <formula>NOT(ISERROR(SEARCH("Action Required",H14)))</formula>
    </cfRule>
  </conditionalFormatting>
  <conditionalFormatting sqref="G14">
    <cfRule type="containsText" dxfId="21" priority="11" operator="containsText" text="New Tag Required">
      <formula>NOT(ISERROR(SEARCH("New Tag Required",G14)))</formula>
    </cfRule>
  </conditionalFormatting>
  <conditionalFormatting sqref="D14">
    <cfRule type="containsText" dxfId="19" priority="10" operator="containsText" text="Yes">
      <formula>NOT(ISERROR(SEARCH("Yes",D14)))</formula>
    </cfRule>
  </conditionalFormatting>
  <conditionalFormatting sqref="G14">
    <cfRule type="containsText" dxfId="17" priority="9" operator="containsText" text="Action Required">
      <formula>NOT(ISERROR(SEARCH("Action Required",G14)))</formula>
    </cfRule>
  </conditionalFormatting>
  <conditionalFormatting sqref="D15">
    <cfRule type="containsText" dxfId="15" priority="8" operator="containsText" text="Yes">
      <formula>NOT(ISERROR(SEARCH("Yes",D15)))</formula>
    </cfRule>
  </conditionalFormatting>
  <conditionalFormatting sqref="G15">
    <cfRule type="containsText" dxfId="13" priority="7" operator="containsText" text="New Tag Required">
      <formula>NOT(ISERROR(SEARCH("New Tag Required",G15)))</formula>
    </cfRule>
  </conditionalFormatting>
  <conditionalFormatting sqref="H15">
    <cfRule type="containsText" dxfId="11" priority="6" operator="containsText" text="New Sign Required">
      <formula>NOT(ISERROR(SEARCH("New Sign Required",H15)))</formula>
    </cfRule>
  </conditionalFormatting>
  <conditionalFormatting sqref="G15">
    <cfRule type="containsText" dxfId="9" priority="5" operator="containsText" text="Action Required">
      <formula>NOT(ISERROR(SEARCH("Action Required",G15)))</formula>
    </cfRule>
  </conditionalFormatting>
  <conditionalFormatting sqref="H15">
    <cfRule type="containsText" dxfId="7" priority="4" operator="containsText" text="Action Required">
      <formula>NOT(ISERROR(SEARCH("Action Required",H15)))</formula>
    </cfRule>
  </conditionalFormatting>
  <conditionalFormatting sqref="H14:H15">
    <cfRule type="containsText" dxfId="5" priority="2" operator="containsText" text="Remove Old Sign">
      <formula>NOT(ISERROR(SEARCH("Remove Old Sign",H14)))</formula>
    </cfRule>
    <cfRule type="containsText" dxfId="4" priority="3" operator="containsText" text="Move Sign to New Location">
      <formula>NOT(ISERROR(SEARCH("Move Sign to New Location",H14)))</formula>
    </cfRule>
  </conditionalFormatting>
  <conditionalFormatting sqref="G14:G15">
    <cfRule type="containsText" dxfId="1" priority="1" operator="containsText" text="Remove Old Tag">
      <formula>NOT(ISERROR(SEARCH("Remove Old Tag",G14)))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19:D64 D6:D1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  <x14:dataValidation type="list" allowBlank="1" showInputMessage="1">
          <x14:formula1>
            <xm:f>Lookup!$E$1:$E$18</xm:f>
          </x14:formula1>
          <xm:sqref>C19:C189 C6:C13</xm:sqref>
        </x14:dataValidation>
        <x14:dataValidation type="list" allowBlank="1" showInputMessage="1" showErrorMessage="1">
          <x14:formula1>
            <xm:f>Lookup!$A$1:$A$8</xm:f>
          </x14:formula1>
          <xm:sqref>G19:G21 G6:G13</xm:sqref>
        </x14:dataValidation>
        <x14:dataValidation type="list" allowBlank="1" showInputMessage="1" showErrorMessage="1">
          <x14:formula1>
            <xm:f>Lookup!$D$1:$D$10</xm:f>
          </x14:formula1>
          <xm:sqref>H19:H21 H6:H13</xm:sqref>
        </x14:dataValidation>
        <x14:dataValidation type="list" allowBlank="1" showInputMessage="1" showErrorMessage="1">
          <x14:formula1>
            <xm:f>Lookup!$F$1:$F$7</xm:f>
          </x14:formula1>
          <xm:sqref>J19:J21 J6:J13</xm:sqref>
        </x14:dataValidation>
        <x14:dataValidation type="list" allowBlank="1" showInputMessage="1" showErrorMessage="1">
          <x14:formula1>
            <xm:f>Lookup!$F$1:$F$8</xm:f>
          </x14:formula1>
          <xm:sqref>M19:M21 M6:M13</xm:sqref>
        </x14:dataValidation>
        <x14:dataValidation type="list" allowBlank="1" showInputMessage="1" showErrorMessage="1">
          <x14:formula1>
            <xm:f>[1]Lookup!#REF!</xm:f>
          </x14:formula1>
          <xm:sqref>H14:H15</xm:sqref>
        </x14:dataValidation>
        <x14:dataValidation type="list" allowBlank="1" showInputMessage="1" showErrorMessage="1">
          <x14:formula1>
            <xm:f>[1]Lookup!#REF!</xm:f>
          </x14:formula1>
          <xm:sqref>G14:G15</xm:sqref>
        </x14:dataValidation>
        <x14:dataValidation type="list" allowBlank="1" showInputMessage="1">
          <x14:formula1>
            <xm:f>[1]Lookup!#REF!</xm:f>
          </x14:formula1>
          <xm:sqref>C14:C15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25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25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25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25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x14ac:dyDescent="0.25">
      <c r="C7" t="s">
        <v>65</v>
      </c>
      <c r="E7" s="7" t="s">
        <v>28</v>
      </c>
    </row>
    <row r="8" spans="1:6" x14ac:dyDescent="0.25">
      <c r="C8" t="s">
        <v>66</v>
      </c>
      <c r="E8" s="7" t="s">
        <v>31</v>
      </c>
    </row>
    <row r="9" spans="1:6" x14ac:dyDescent="0.25">
      <c r="E9" s="52" t="s">
        <v>50</v>
      </c>
    </row>
    <row r="10" spans="1:6" s="1" customFormat="1" x14ac:dyDescent="0.25">
      <c r="E10" s="52" t="s">
        <v>33</v>
      </c>
    </row>
    <row r="11" spans="1:6" x14ac:dyDescent="0.25">
      <c r="E11" s="52" t="s">
        <v>20</v>
      </c>
    </row>
    <row r="12" spans="1:6" x14ac:dyDescent="0.25">
      <c r="E12" s="52" t="s">
        <v>24</v>
      </c>
    </row>
    <row r="13" spans="1:6" x14ac:dyDescent="0.25">
      <c r="E13" s="52" t="s">
        <v>53</v>
      </c>
    </row>
    <row r="14" spans="1:6" x14ac:dyDescent="0.25">
      <c r="E14" s="52" t="s">
        <v>51</v>
      </c>
    </row>
    <row r="15" spans="1:6" x14ac:dyDescent="0.25">
      <c r="E15" s="52" t="s">
        <v>22</v>
      </c>
    </row>
    <row r="16" spans="1:6" x14ac:dyDescent="0.25">
      <c r="E16" s="52" t="s">
        <v>26</v>
      </c>
    </row>
    <row r="17" spans="1:7" x14ac:dyDescent="0.25">
      <c r="E17" s="52" t="s">
        <v>23</v>
      </c>
    </row>
    <row r="18" spans="1:7" x14ac:dyDescent="0.25">
      <c r="E18" s="52" t="s">
        <v>25</v>
      </c>
    </row>
    <row r="19" spans="1:7" x14ac:dyDescent="0.25">
      <c r="E19" s="7"/>
    </row>
    <row r="20" spans="1:7" x14ac:dyDescent="0.25">
      <c r="A20" s="51"/>
      <c r="B20" s="51"/>
      <c r="C20" s="51"/>
      <c r="D20" s="51"/>
      <c r="F20" s="51"/>
      <c r="G20" s="51"/>
    </row>
    <row r="21" spans="1:7" x14ac:dyDescent="0.25">
      <c r="A21" s="51"/>
      <c r="B21" s="51"/>
      <c r="C21" s="51"/>
      <c r="D21" s="51"/>
      <c r="F21" s="51"/>
      <c r="G21" s="51"/>
    </row>
    <row r="22" spans="1:7" x14ac:dyDescent="0.25">
      <c r="A22" s="51"/>
      <c r="B22" s="51"/>
      <c r="C22" s="51"/>
      <c r="D22" s="51"/>
      <c r="F22" s="51"/>
      <c r="G22" s="51"/>
    </row>
    <row r="23" spans="1:7" x14ac:dyDescent="0.25">
      <c r="A23" s="51"/>
      <c r="B23" s="51"/>
      <c r="C23" s="51"/>
      <c r="D23" s="51"/>
      <c r="F23" s="51"/>
      <c r="G23" s="51"/>
    </row>
    <row r="24" spans="1:7" x14ac:dyDescent="0.25">
      <c r="A24" s="51"/>
      <c r="B24" s="51"/>
      <c r="C24" s="51"/>
      <c r="D24" s="51"/>
      <c r="F24" s="51"/>
      <c r="G24" s="51"/>
    </row>
    <row r="25" spans="1:7" x14ac:dyDescent="0.25">
      <c r="A25" s="51"/>
      <c r="B25" s="51"/>
      <c r="C25" s="51"/>
      <c r="D25" s="51"/>
      <c r="F25" s="51"/>
      <c r="G25" s="51"/>
    </row>
    <row r="26" spans="1:7" x14ac:dyDescent="0.25">
      <c r="A26" s="51"/>
      <c r="B26" s="51"/>
      <c r="C26" s="51"/>
      <c r="D26" s="51"/>
      <c r="F26" s="51"/>
      <c r="G26" s="51"/>
    </row>
    <row r="27" spans="1:7" x14ac:dyDescent="0.25">
      <c r="A27" s="51"/>
      <c r="B27" s="51"/>
      <c r="C27" s="51"/>
      <c r="D27" s="51"/>
      <c r="F27" s="51"/>
      <c r="G27" s="51"/>
    </row>
    <row r="28" spans="1:7" x14ac:dyDescent="0.25">
      <c r="A28" s="51"/>
      <c r="B28" s="51"/>
      <c r="C28" s="51"/>
      <c r="D28" s="51"/>
      <c r="F28" s="51"/>
      <c r="G28" s="51"/>
    </row>
    <row r="29" spans="1:7" x14ac:dyDescent="0.25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0313</v>
      </c>
      <c r="B260" s="3" t="str">
        <f>([2]UKBuilding_List!B260)</f>
        <v>455 Woodland Ave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0382</v>
      </c>
      <c r="B288" s="3" t="str">
        <f>([2]UKBuilding_List!B288)</f>
        <v>Sky Blue Solar House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0409</v>
      </c>
      <c r="B301" s="3" t="str">
        <f>([2]UKBuilding_List!B301)</f>
        <v>341-343 Scott St</v>
      </c>
    </row>
    <row r="302" spans="1:2" x14ac:dyDescent="0.25">
      <c r="A302" s="2" t="str">
        <f>([2]UKBuilding_List!A302)</f>
        <v>0412</v>
      </c>
      <c r="B302" s="3" t="str">
        <f>([2]UKBuilding_List!B302)</f>
        <v>403 Pennsylvania Ct</v>
      </c>
    </row>
    <row r="303" spans="1:2" x14ac:dyDescent="0.25">
      <c r="A303" s="2" t="str">
        <f>([2]UKBuilding_List!A303)</f>
        <v>0413</v>
      </c>
      <c r="B303" s="3" t="str">
        <f>([2]UKBuilding_List!B303)</f>
        <v>Softball/Soccer Locker Rooms</v>
      </c>
    </row>
    <row r="304" spans="1:2" x14ac:dyDescent="0.25">
      <c r="A304" s="2" t="str">
        <f>([2]UKBuilding_List!A304)</f>
        <v>0416</v>
      </c>
      <c r="B304" s="3" t="str">
        <f>([2]UKBuilding_List!B304)</f>
        <v>Bus Shelter #12</v>
      </c>
    </row>
    <row r="305" spans="1:2" x14ac:dyDescent="0.25">
      <c r="A305" s="2" t="str">
        <f>([2]UKBuilding_List!A305)</f>
        <v>0417</v>
      </c>
      <c r="B305" s="3" t="str">
        <f>([2]UKBuilding_List!B305)</f>
        <v>660 South Limestone</v>
      </c>
    </row>
    <row r="306" spans="1:2" x14ac:dyDescent="0.25">
      <c r="A306" s="2" t="str">
        <f>([2]UKBuilding_List!A306)</f>
        <v>0418</v>
      </c>
      <c r="B306" s="3" t="str">
        <f>([2]UKBuilding_List!B306)</f>
        <v>Bus Shelter #4</v>
      </c>
    </row>
    <row r="307" spans="1:2" x14ac:dyDescent="0.25">
      <c r="A307" s="2" t="str">
        <f>([2]UKBuilding_List!A307)</f>
        <v>0419</v>
      </c>
      <c r="B307" s="3" t="str">
        <f>([2]UKBuilding_List!B307)</f>
        <v>Bus Shelter #13</v>
      </c>
    </row>
    <row r="308" spans="1:2" x14ac:dyDescent="0.25">
      <c r="A308" s="2" t="str">
        <f>([2]UKBuilding_List!A308)</f>
        <v>0420</v>
      </c>
      <c r="B308" s="3" t="str">
        <f>([2]UKBuilding_List!B308)</f>
        <v>424 Euclid Avenue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25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25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25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25">
      <c r="A320" s="2" t="str">
        <f>([2]UKBuilding_List!A320)</f>
        <v>0462</v>
      </c>
      <c r="B320" s="3" t="str">
        <f>([2]UKBuilding_List!B320)</f>
        <v>Limestone Park I</v>
      </c>
    </row>
    <row r="321" spans="1:2" x14ac:dyDescent="0.25">
      <c r="A321" s="2" t="str">
        <f>([2]UKBuilding_List!A321)</f>
        <v>0463</v>
      </c>
      <c r="B321" s="3" t="str">
        <f>([2]UKBuilding_List!B321)</f>
        <v>Limestone Park II</v>
      </c>
    </row>
    <row r="322" spans="1:2" x14ac:dyDescent="0.25">
      <c r="A322" s="2" t="str">
        <f>([2]UKBuilding_List!A322)</f>
        <v>0467</v>
      </c>
      <c r="B322" s="3" t="str">
        <f>([2]UKBuilding_List!B322)</f>
        <v>220 Transcript Ave</v>
      </c>
    </row>
    <row r="323" spans="1:2" x14ac:dyDescent="0.25">
      <c r="A323" s="2" t="str">
        <f>([2]UKBuilding_List!A323)</f>
        <v>0473</v>
      </c>
      <c r="B323" s="3" t="str">
        <f>([2]UKBuilding_List!B323)</f>
        <v>505 Oldham Ct</v>
      </c>
    </row>
    <row r="324" spans="1:2" x14ac:dyDescent="0.25">
      <c r="A324" s="2" t="str">
        <f>([2]UKBuilding_List!A324)</f>
        <v>0481</v>
      </c>
      <c r="B324" s="3" t="str">
        <f>([2]UKBuilding_List!B324)</f>
        <v>LCC Academic Tech Building</v>
      </c>
    </row>
    <row r="325" spans="1:2" x14ac:dyDescent="0.25">
      <c r="A325" s="2" t="str">
        <f>([2]UKBuilding_List!A325)</f>
        <v>0482</v>
      </c>
      <c r="B325" s="3" t="str">
        <f>([2]UKBuilding_List!B325)</f>
        <v>408 Linden Walk</v>
      </c>
    </row>
    <row r="326" spans="1:2" x14ac:dyDescent="0.25">
      <c r="A326" s="2" t="str">
        <f>([2]UKBuilding_List!A326)</f>
        <v>0484</v>
      </c>
      <c r="B326" s="3" t="str">
        <f>([2]UKBuilding_List!B326)</f>
        <v>Real Properties Garage</v>
      </c>
    </row>
    <row r="327" spans="1:2" x14ac:dyDescent="0.25">
      <c r="A327" s="2" t="str">
        <f>([2]UKBuilding_List!A327)</f>
        <v>0485</v>
      </c>
      <c r="B327" s="3" t="str">
        <f>([2]UKBuilding_List!B327)</f>
        <v>Boone Tennis Stadium</v>
      </c>
    </row>
    <row r="328" spans="1:2" x14ac:dyDescent="0.25">
      <c r="A328" s="2" t="str">
        <f>([2]UKBuilding_List!A328)</f>
        <v>0487</v>
      </c>
      <c r="B328" s="3" t="str">
        <f>([2]UKBuilding_List!B328)</f>
        <v>518 Oldham Ct</v>
      </c>
    </row>
    <row r="329" spans="1:2" x14ac:dyDescent="0.25">
      <c r="A329" s="2" t="str">
        <f>([2]UKBuilding_List!A329)</f>
        <v>0488</v>
      </c>
      <c r="B329" s="3" t="str">
        <f>([2]UKBuilding_List!B329)</f>
        <v>Woodland Early Learning Center</v>
      </c>
    </row>
    <row r="330" spans="1:2" x14ac:dyDescent="0.25">
      <c r="A330" s="2" t="str">
        <f>([2]UKBuilding_List!A330)</f>
        <v>0489</v>
      </c>
      <c r="B330" s="3" t="str">
        <f>([2]UKBuilding_List!B330)</f>
        <v>1117 South Limestone</v>
      </c>
    </row>
    <row r="331" spans="1:2" x14ac:dyDescent="0.25">
      <c r="A331" s="2" t="str">
        <f>([2]UKBuilding_List!A331)</f>
        <v>0490</v>
      </c>
      <c r="B331" s="3" t="str">
        <f>([2]UKBuilding_List!B331)</f>
        <v>Environmental Quality Management</v>
      </c>
    </row>
    <row r="332" spans="1:2" x14ac:dyDescent="0.25">
      <c r="A332" s="2" t="str">
        <f>([2]UKBuilding_List!A332)</f>
        <v>0494</v>
      </c>
      <c r="B332" s="3" t="str">
        <f>([2]UKBuilding_List!B332)</f>
        <v>Stuckert Career Center</v>
      </c>
    </row>
    <row r="333" spans="1:2" x14ac:dyDescent="0.25">
      <c r="A333" s="2" t="str">
        <f>([2]UKBuilding_List!A333)</f>
        <v>0495</v>
      </c>
      <c r="B333" s="3" t="str">
        <f>([2]UKBuilding_List!B333)</f>
        <v>James F. Hardymon Communications Building</v>
      </c>
    </row>
    <row r="334" spans="1:2" x14ac:dyDescent="0.25">
      <c r="A334" s="2" t="str">
        <f>([2]UKBuilding_List!A334)</f>
        <v>0503</v>
      </c>
      <c r="B334" s="3" t="str">
        <f>([2]UKBuilding_List!B334)</f>
        <v>Ralph G Anderson Building (Mech Eng)</v>
      </c>
    </row>
    <row r="335" spans="1:2" x14ac:dyDescent="0.25">
      <c r="A335" s="2" t="str">
        <f>([2]UKBuilding_List!A335)</f>
        <v>0504</v>
      </c>
      <c r="B335" s="3" t="str">
        <f>([2]UKBuilding_List!B335)</f>
        <v>Sigma Chi Fraternity House</v>
      </c>
    </row>
    <row r="336" spans="1:2" x14ac:dyDescent="0.25">
      <c r="A336" s="2" t="str">
        <f>([2]UKBuilding_List!A336)</f>
        <v>0505</v>
      </c>
      <c r="B336" s="3" t="str">
        <f>([2]UKBuilding_List!B336)</f>
        <v>Alpha Tau Omega Fraternity</v>
      </c>
    </row>
    <row r="337" spans="1:2" x14ac:dyDescent="0.25">
      <c r="A337" s="2" t="str">
        <f>([2]UKBuilding_List!A337)</f>
        <v>0506</v>
      </c>
      <c r="B337" s="3" t="str">
        <f>([2]UKBuilding_List!B337)</f>
        <v>Robert Straus Behavioral Research Building</v>
      </c>
    </row>
    <row r="338" spans="1:2" x14ac:dyDescent="0.25">
      <c r="A338" s="2" t="str">
        <f>([2]UKBuilding_List!A338)</f>
        <v>0507</v>
      </c>
      <c r="B338" s="3" t="str">
        <f>([2]UKBuilding_List!B338)</f>
        <v>Sigma Alpha Epsilon Fraternity</v>
      </c>
    </row>
    <row r="339" spans="1:2" x14ac:dyDescent="0.25">
      <c r="A339" s="2" t="str">
        <f>([2]UKBuilding_List!A339)</f>
        <v>0509</v>
      </c>
      <c r="B339" s="3" t="str">
        <f>([2]UKBuilding_List!B339)</f>
        <v>Biomedical Biological Sciences Research Building</v>
      </c>
    </row>
    <row r="340" spans="1:2" x14ac:dyDescent="0.25">
      <c r="A340" s="2" t="str">
        <f>([2]UKBuilding_List!A340)</f>
        <v>0514</v>
      </c>
      <c r="B340" s="3" t="str">
        <f>([2]UKBuilding_List!B340)</f>
        <v>Central Utility Plant #4</v>
      </c>
    </row>
    <row r="341" spans="1:2" x14ac:dyDescent="0.25">
      <c r="A341" s="2" t="str">
        <f>([2]UKBuilding_List!A341)</f>
        <v>0517</v>
      </c>
      <c r="B341" s="3" t="str">
        <f>([2]UKBuilding_List!B341)</f>
        <v>College of Medicine Learning Center</v>
      </c>
    </row>
    <row r="342" spans="1:2" x14ac:dyDescent="0.25">
      <c r="A342" s="2" t="str">
        <f>([2]UKBuilding_List!A342)</f>
        <v>0518</v>
      </c>
      <c r="B342" s="3" t="str">
        <f>([2]UKBuilding_List!B342)</f>
        <v>BBSRB Generator Building</v>
      </c>
    </row>
    <row r="343" spans="1:2" x14ac:dyDescent="0.25">
      <c r="A343" s="2" t="str">
        <f>([2]UKBuilding_List!A343)</f>
        <v>0564</v>
      </c>
      <c r="B343" s="3" t="str">
        <f>([2]UKBuilding_List!B343)</f>
        <v>630 South Broadway</v>
      </c>
    </row>
    <row r="344" spans="1:2" x14ac:dyDescent="0.25">
      <c r="A344" s="2" t="str">
        <f>([2]UKBuilding_List!A344)</f>
        <v>0565</v>
      </c>
      <c r="B344" s="3" t="str">
        <f>([2]UKBuilding_List!B344)</f>
        <v>John T. Smith Hall</v>
      </c>
    </row>
    <row r="345" spans="1:2" x14ac:dyDescent="0.25">
      <c r="A345" s="2" t="str">
        <f>([2]UKBuilding_List!A345)</f>
        <v>0566</v>
      </c>
      <c r="B345" s="3" t="str">
        <f>([2]UKBuilding_List!B345)</f>
        <v>Dale E. Baldwin Hall</v>
      </c>
    </row>
    <row r="346" spans="1:2" x14ac:dyDescent="0.25">
      <c r="A346" s="2" t="str">
        <f>([2]UKBuilding_List!A346)</f>
        <v>0567</v>
      </c>
      <c r="B346" s="3" t="str">
        <f>([2]UKBuilding_List!B346)</f>
        <v>Margaret Ingels Hall</v>
      </c>
    </row>
    <row r="347" spans="1:2" x14ac:dyDescent="0.25">
      <c r="A347" s="2" t="str">
        <f>([2]UKBuilding_List!A347)</f>
        <v>0568</v>
      </c>
      <c r="B347" s="3" t="str">
        <f>([2]UKBuilding_List!B347)</f>
        <v>David P. Roselle Hall</v>
      </c>
    </row>
    <row r="348" spans="1:2" x14ac:dyDescent="0.25">
      <c r="A348" s="2" t="str">
        <f>([2]UKBuilding_List!A348)</f>
        <v>0571</v>
      </c>
      <c r="B348" s="3" t="str">
        <f>([2]UKBuilding_List!B348)</f>
        <v>Parking Structure #6</v>
      </c>
    </row>
    <row r="349" spans="1:2" x14ac:dyDescent="0.25">
      <c r="A349" s="2" t="str">
        <f>([2]UKBuilding_List!A349)</f>
        <v>0572</v>
      </c>
      <c r="B349" s="3" t="str">
        <f>([2]UKBuilding_List!B349)</f>
        <v>Parking Structure #7</v>
      </c>
    </row>
    <row r="350" spans="1:2" x14ac:dyDescent="0.25">
      <c r="A350" s="2" t="str">
        <f>([2]UKBuilding_List!A350)</f>
        <v>0582</v>
      </c>
      <c r="B350" s="3" t="str">
        <f>([2]UKBuilding_List!B350)</f>
        <v>University Health Service</v>
      </c>
    </row>
    <row r="351" spans="1:2" x14ac:dyDescent="0.25">
      <c r="A351" s="2" t="str">
        <f>([2]UKBuilding_List!A351)</f>
        <v>0585</v>
      </c>
      <c r="B351" s="3" t="str">
        <f>([2]UKBuilding_List!B351)</f>
        <v>Baseball Training Pavilion</v>
      </c>
    </row>
    <row r="352" spans="1:2" x14ac:dyDescent="0.25">
      <c r="A352" s="2" t="str">
        <f>([2]UKBuilding_List!A352)</f>
        <v>0592</v>
      </c>
      <c r="B352" s="3" t="str">
        <f>([2]UKBuilding_List!B352)</f>
        <v>Storage Shed</v>
      </c>
    </row>
    <row r="353" spans="1:2" x14ac:dyDescent="0.25">
      <c r="A353" s="2" t="str">
        <f>([2]UKBuilding_List!A353)</f>
        <v>0596</v>
      </c>
      <c r="B353" s="3" t="str">
        <f>([2]UKBuilding_List!B353)</f>
        <v>Bio-Pharm (BP)</v>
      </c>
    </row>
    <row r="354" spans="1:2" x14ac:dyDescent="0.25">
      <c r="A354" s="2" t="str">
        <f>([2]UKBuilding_List!A354)</f>
        <v>0600</v>
      </c>
      <c r="B354" s="3" t="str">
        <f>([2]UKBuilding_List!B354)</f>
        <v>413 Pennsylvania Ct</v>
      </c>
    </row>
    <row r="355" spans="1:2" x14ac:dyDescent="0.25">
      <c r="A355" s="2" t="str">
        <f>([2]UKBuilding_List!A355)</f>
        <v>0601</v>
      </c>
      <c r="B355" s="3" t="str">
        <f>([2]UKBuilding_List!B355)</f>
        <v>Parking Structure #8</v>
      </c>
    </row>
    <row r="356" spans="1:2" x14ac:dyDescent="0.25">
      <c r="A356" s="2" t="str">
        <f>([2]UKBuilding_List!A356)</f>
        <v>0602</v>
      </c>
      <c r="B356" s="3" t="str">
        <f>([2]UKBuilding_List!B356)</f>
        <v>Pavilion A</v>
      </c>
    </row>
    <row r="357" spans="1:2" x14ac:dyDescent="0.25">
      <c r="A357" s="2" t="str">
        <f>([2]UKBuilding_List!A357)</f>
        <v>0604</v>
      </c>
      <c r="B357" s="3" t="str">
        <f>([2]UKBuilding_List!B357)</f>
        <v>Joe Craft Center</v>
      </c>
    </row>
    <row r="358" spans="1:2" x14ac:dyDescent="0.25">
      <c r="A358" s="2" t="str">
        <f>([2]UKBuilding_List!A358)</f>
        <v>0607</v>
      </c>
      <c r="B358" s="3" t="str">
        <f>([2]UKBuilding_List!B358)</f>
        <v>788 Press Avenue</v>
      </c>
    </row>
    <row r="359" spans="1:2" x14ac:dyDescent="0.25">
      <c r="A359" s="2" t="str">
        <f>([2]UKBuilding_List!A359)</f>
        <v>0608</v>
      </c>
      <c r="B359" s="3" t="str">
        <f>([2]UKBuilding_List!B359)</f>
        <v>792 Press Avenue</v>
      </c>
    </row>
    <row r="360" spans="1:2" x14ac:dyDescent="0.25">
      <c r="A360" s="2" t="str">
        <f>([2]UKBuilding_List!A360)</f>
        <v>0609</v>
      </c>
      <c r="B360" s="3" t="str">
        <f>([2]UKBuilding_List!B360)</f>
        <v>796 Press Avenue</v>
      </c>
    </row>
    <row r="361" spans="1:2" x14ac:dyDescent="0.25">
      <c r="A361" s="2" t="str">
        <f>([2]UKBuilding_List!A361)</f>
        <v>0610</v>
      </c>
      <c r="B361" s="3" t="str">
        <f>([2]UKBuilding_List!B361)</f>
        <v>800 Press Avenue</v>
      </c>
    </row>
    <row r="362" spans="1:2" x14ac:dyDescent="0.25">
      <c r="A362" s="2" t="str">
        <f>([2]UKBuilding_List!A362)</f>
        <v>0611</v>
      </c>
      <c r="B362" s="3" t="str">
        <f>([2]UKBuilding_List!B362)</f>
        <v>Medical Office Building (Samaritan)</v>
      </c>
    </row>
    <row r="363" spans="1:2" x14ac:dyDescent="0.25">
      <c r="A363" s="2" t="str">
        <f>([2]UKBuilding_List!A363)</f>
        <v>0612</v>
      </c>
      <c r="B363" s="3" t="str">
        <f>([2]UKBuilding_List!B363)</f>
        <v>Samaritan Chiller Building</v>
      </c>
    </row>
    <row r="364" spans="1:2" x14ac:dyDescent="0.25">
      <c r="A364" s="2" t="str">
        <f>([2]UKBuilding_List!A364)</f>
        <v>0613</v>
      </c>
      <c r="B364" s="3" t="str">
        <f>([2]UKBuilding_List!B364)</f>
        <v>Samaritan Parking Structure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0651</v>
      </c>
      <c r="B388" s="3" t="str">
        <f>([2]UKBuilding_List!B388)</f>
        <v>Mandrell Hall</v>
      </c>
    </row>
    <row r="389" spans="1:2" x14ac:dyDescent="0.25">
      <c r="A389" s="2" t="str">
        <f>([2]UKBuilding_List!A389)</f>
        <v>0652</v>
      </c>
      <c r="B389" s="3" t="str">
        <f>([2]UKBuilding_List!B389)</f>
        <v>Bosworth Hall</v>
      </c>
    </row>
    <row r="390" spans="1:2" x14ac:dyDescent="0.25">
      <c r="A390" s="2" t="str">
        <f>([2]UKBuilding_List!A390)</f>
        <v>0653</v>
      </c>
      <c r="B390" s="3" t="str">
        <f>([2]UKBuilding_List!B390)</f>
        <v>Sanders Hall</v>
      </c>
    </row>
    <row r="391" spans="1:2" x14ac:dyDescent="0.25">
      <c r="A391" s="2" t="str">
        <f>([2]UKBuilding_List!A391)</f>
        <v>0654</v>
      </c>
      <c r="B391" s="3" t="str">
        <f>([2]UKBuilding_List!B391)</f>
        <v>Building 100</v>
      </c>
    </row>
    <row r="392" spans="1:2" x14ac:dyDescent="0.25">
      <c r="A392" s="2" t="str">
        <f>([2]UKBuilding_List!A392)</f>
        <v>0655</v>
      </c>
      <c r="B392" s="3" t="str">
        <f>([2]UKBuilding_List!B392)</f>
        <v>Building 200</v>
      </c>
    </row>
    <row r="393" spans="1:2" x14ac:dyDescent="0.25">
      <c r="A393" s="2" t="str">
        <f>([2]UKBuilding_List!A393)</f>
        <v>0656</v>
      </c>
      <c r="B393" s="3" t="str">
        <f>([2]UKBuilding_List!B393)</f>
        <v>Building 300</v>
      </c>
    </row>
    <row r="394" spans="1:2" x14ac:dyDescent="0.25">
      <c r="A394" s="2" t="str">
        <f>([2]UKBuilding_List!A394)</f>
        <v>0657</v>
      </c>
      <c r="B394" s="3" t="str">
        <f>([2]UKBuilding_List!B394)</f>
        <v>Building 400</v>
      </c>
    </row>
    <row r="395" spans="1:2" x14ac:dyDescent="0.25">
      <c r="A395" s="2" t="str">
        <f>([2]UKBuilding_List!A395)</f>
        <v>0658</v>
      </c>
      <c r="B395" s="3" t="str">
        <f>([2]UKBuilding_List!B395)</f>
        <v>Maintenance Bldg.</v>
      </c>
    </row>
    <row r="396" spans="1:2" x14ac:dyDescent="0.25">
      <c r="A396" s="2" t="str">
        <f>([2]UKBuilding_List!A396)</f>
        <v>0659</v>
      </c>
      <c r="B396" s="3" t="str">
        <f>([2]UKBuilding_List!B396)</f>
        <v>Gas Building</v>
      </c>
    </row>
    <row r="397" spans="1:2" x14ac:dyDescent="0.25">
      <c r="A397" s="2" t="str">
        <f>([2]UKBuilding_List!A397)</f>
        <v>0660</v>
      </c>
      <c r="B397" s="3" t="str">
        <f>([2]UKBuilding_List!B397)</f>
        <v>Maxwelton Ct. Apts #1</v>
      </c>
    </row>
    <row r="398" spans="1:2" x14ac:dyDescent="0.25">
      <c r="A398" s="2" t="str">
        <f>([2]UKBuilding_List!A398)</f>
        <v>0661</v>
      </c>
      <c r="B398" s="3" t="str">
        <f>([2]UKBuilding_List!B398)</f>
        <v>Maxwelton Ct. Apts #2</v>
      </c>
    </row>
    <row r="399" spans="1:2" x14ac:dyDescent="0.25">
      <c r="A399" s="2" t="str">
        <f>([2]UKBuilding_List!A399)</f>
        <v>0662</v>
      </c>
      <c r="B399" s="3" t="str">
        <f>([2]UKBuilding_List!B399)</f>
        <v>Maxwelton Ct. Apts #3</v>
      </c>
    </row>
    <row r="400" spans="1:2" x14ac:dyDescent="0.25">
      <c r="A400" s="2" t="str">
        <f>([2]UKBuilding_List!A400)</f>
        <v>0663</v>
      </c>
      <c r="B400" s="3" t="str">
        <f>([2]UKBuilding_List!B400)</f>
        <v>Maxwelton Ct. Apts #4</v>
      </c>
    </row>
    <row r="401" spans="1:2" x14ac:dyDescent="0.25">
      <c r="A401" s="2" t="str">
        <f>([2]UKBuilding_List!A401)</f>
        <v>0664</v>
      </c>
      <c r="B401" s="3" t="str">
        <f>([2]UKBuilding_List!B401)</f>
        <v>Maxwelton Ct. Apts #5</v>
      </c>
    </row>
    <row r="402" spans="1:2" x14ac:dyDescent="0.25">
      <c r="A402" s="2" t="str">
        <f>([2]UKBuilding_List!A402)</f>
        <v>0665</v>
      </c>
      <c r="B402" s="3" t="str">
        <f>([2]UKBuilding_List!B402)</f>
        <v>Maxwelton Ct. Apts #6</v>
      </c>
    </row>
    <row r="403" spans="1:2" x14ac:dyDescent="0.25">
      <c r="A403" s="2" t="str">
        <f>([2]UKBuilding_List!A403)</f>
        <v>0666</v>
      </c>
      <c r="B403" s="3" t="str">
        <f>([2]UKBuilding_List!B403)</f>
        <v>Maxwelton Ct. Apts #7</v>
      </c>
    </row>
    <row r="404" spans="1:2" x14ac:dyDescent="0.25">
      <c r="A404" s="2" t="str">
        <f>([2]UKBuilding_List!A404)</f>
        <v>0667</v>
      </c>
      <c r="B404" s="3" t="str">
        <f>([2]UKBuilding_List!B404)</f>
        <v>Maxwelton Ct. Apts #8</v>
      </c>
    </row>
    <row r="405" spans="1:2" x14ac:dyDescent="0.25">
      <c r="A405" s="2" t="str">
        <f>([2]UKBuilding_List!A405)</f>
        <v>0668</v>
      </c>
      <c r="B405" s="3" t="str">
        <f>([2]UKBuilding_List!B405)</f>
        <v>Maxwelton Ct. Apts #9</v>
      </c>
    </row>
    <row r="406" spans="1:2" x14ac:dyDescent="0.25">
      <c r="A406" s="2" t="str">
        <f>([2]UKBuilding_List!A406)</f>
        <v>0669</v>
      </c>
      <c r="B406" s="3" t="str">
        <f>([2]UKBuilding_List!B406)</f>
        <v>Maxwelton Ct. Apts #10</v>
      </c>
    </row>
    <row r="407" spans="1:2" x14ac:dyDescent="0.25">
      <c r="A407" s="2" t="str">
        <f>([2]UKBuilding_List!A407)</f>
        <v>0670</v>
      </c>
      <c r="B407" s="3" t="str">
        <f>([2]UKBuilding_List!B407)</f>
        <v>Maxwelton Ct. Apts #11</v>
      </c>
    </row>
    <row r="408" spans="1:2" x14ac:dyDescent="0.25">
      <c r="A408" s="2" t="str">
        <f>([2]UKBuilding_List!A408)</f>
        <v>0671</v>
      </c>
      <c r="B408" s="3" t="str">
        <f>([2]UKBuilding_List!B408)</f>
        <v>Maxwelton Ct. Apts #12</v>
      </c>
    </row>
    <row r="409" spans="1:2" x14ac:dyDescent="0.25">
      <c r="A409" s="2" t="str">
        <f>([2]UKBuilding_List!A409)</f>
        <v>0672</v>
      </c>
      <c r="B409" s="3" t="str">
        <f>([2]UKBuilding_List!B409)</f>
        <v>Maxwelton Ct. Apts #13</v>
      </c>
    </row>
    <row r="410" spans="1:2" x14ac:dyDescent="0.25">
      <c r="A410" s="2" t="str">
        <f>([2]UKBuilding_List!A410)</f>
        <v>0673</v>
      </c>
      <c r="B410" s="3" t="str">
        <f>([2]UKBuilding_List!B410)</f>
        <v>Maxwelton Ct. Apts #14</v>
      </c>
    </row>
    <row r="411" spans="1:2" x14ac:dyDescent="0.25">
      <c r="A411" s="2" t="str">
        <f>([2]UKBuilding_List!A411)</f>
        <v>0674</v>
      </c>
      <c r="B411" s="3" t="str">
        <f>([2]UKBuilding_List!B411)</f>
        <v>Maxwelton Ct. Apts #15</v>
      </c>
    </row>
    <row r="412" spans="1:2" x14ac:dyDescent="0.25">
      <c r="A412" s="2" t="str">
        <f>([2]UKBuilding_List!A412)</f>
        <v>0675</v>
      </c>
      <c r="B412" s="3" t="str">
        <f>([2]UKBuilding_List!B412)</f>
        <v>Maxwelton Ct. Apts #16</v>
      </c>
    </row>
    <row r="413" spans="1:2" x14ac:dyDescent="0.25">
      <c r="A413" s="2">
        <f>([2]UKBuilding_List!A413)</f>
        <v>1200</v>
      </c>
      <c r="B413" s="3" t="str">
        <f>([2]UKBuilding_List!B413)</f>
        <v>Electric Substation #1</v>
      </c>
    </row>
    <row r="414" spans="1:2" x14ac:dyDescent="0.25">
      <c r="A414" s="2">
        <f>([2]UKBuilding_List!A414)</f>
        <v>1201</v>
      </c>
      <c r="B414" s="3" t="str">
        <f>([2]UKBuilding_List!B414)</f>
        <v>Electric Substation #3</v>
      </c>
    </row>
    <row r="415" spans="1:2" x14ac:dyDescent="0.25">
      <c r="A415" s="2" t="str">
        <f>([2]UKBuilding_List!A415)</f>
        <v>8633</v>
      </c>
      <c r="B415" s="3" t="str">
        <f>([2]UKBuilding_List!B415)</f>
        <v>UK HealthCare Good Samaritan Hospital</v>
      </c>
    </row>
    <row r="416" spans="1:2" x14ac:dyDescent="0.25">
      <c r="A416" s="2" t="str">
        <f>([2]UKBuilding_List!A416)</f>
        <v>9127</v>
      </c>
      <c r="B416" s="3" t="str">
        <f>([2]UKBuilding_List!B416)</f>
        <v>1101 S. Limestone</v>
      </c>
    </row>
    <row r="417" spans="1:2" x14ac:dyDescent="0.25">
      <c r="A417" s="2">
        <f>([2]UKBuilding_List!A417)</f>
        <v>9813</v>
      </c>
      <c r="B417" s="3" t="str">
        <f>([2]UKBuilding_List!B417)</f>
        <v>Child Development Center of the Bluegrass, Inc.</v>
      </c>
    </row>
    <row r="418" spans="1:2" x14ac:dyDescent="0.25">
      <c r="A418" s="2" t="str">
        <f>([2]UKBuilding_List!A418)</f>
        <v>9925</v>
      </c>
      <c r="B418" s="3" t="str">
        <f>([2]UKBuilding_List!B418)</f>
        <v>Alpha Phi Sorority</v>
      </c>
    </row>
    <row r="419" spans="1:2" x14ac:dyDescent="0.25">
      <c r="A419" s="2" t="str">
        <f>([2]UKBuilding_List!A419)</f>
        <v>9983</v>
      </c>
      <c r="B419" s="3" t="str">
        <f>([2]UKBuilding_List!B419)</f>
        <v>College of Medicine Building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25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25">
      <c r="A448" s="2" t="str">
        <f>([2]UKBuilding_List!A448)</f>
        <v xml:space="preserve"> </v>
      </c>
      <c r="B448" s="3" t="str">
        <f>([2]UKBuilding_List!B448)</f>
        <v xml:space="preserve"> 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2014-03-28T15:31:00Z</dcterms:modified>
</cp:coreProperties>
</file>