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6" i="1"/>
  <c r="J8" i="1"/>
  <c r="J9" i="1"/>
  <c r="J10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6" i="1"/>
  <c r="H39" i="1" l="1"/>
  <c r="G39" i="1"/>
  <c r="M39" i="1" l="1"/>
  <c r="K2" i="1" s="1"/>
  <c r="J39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<sst xmlns="http://schemas.openxmlformats.org/spreadsheetml/2006/main" count="149" uniqueCount="84">
  <si>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</si>
  <si>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</si>
  <si>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</si>
  <si>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</si>
  <si>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</si>
  <si>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</si>
  <si>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</si>
  <si>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</si>
  <si>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</si>
  <si>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</si>
  <si>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</si>
  <si>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</si>
  <si>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</si>
  <si>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</si>
  <si>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</si>
  <si>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</si>
  <si>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</si>
  <si>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</si>
  <si>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</si>
  <si>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</si>
  <si>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</si>
  <si>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</si>
  <si>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</si>
  <si>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</si>
  <si>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</si>
  <si>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</si>
  <si>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</si>
  <si>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</si>
  <si>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</si>
  <si>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</si>
  <si>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</si>
  <si>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</si>
  <si>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</si>
  <si>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</si>
  <si>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</si>
  <si>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</si>
  <si>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</si>
  <si>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</si>
  <si>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</si>
  <si>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</si>
  <si>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</si>
  <si>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</si>
  <si>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</si>
  <si>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</si>
  <si>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</si>
  <si>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</si>
  <si>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</si>
  <si>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</si>
  <si>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</si>
  <si>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</si>
  <si>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</si>
  <si>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</si>
  <si>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</si>
  <si>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</si>
  <si>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</si>
  <si>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</si>
  <si>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</si>
  <si>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</si>
  <si>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</si>
  <si>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</si>
  <si>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</si>
  <si>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</si>
  <si>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</si>
  <si>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</si>
  <si>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0293</t>
  </si>
  <si>
    <t>HA049A</t>
  </si>
  <si>
    <t>00</t>
  </si>
  <si>
    <t>HA049B</t>
  </si>
  <si>
    <t>Wall And Doorway Removed Between Rm  HA049A And Rm HA049A1</t>
  </si>
  <si>
    <t>H0150</t>
  </si>
  <si>
    <t>01</t>
  </si>
  <si>
    <t>HS244</t>
  </si>
  <si>
    <t>02</t>
  </si>
  <si>
    <t>HS244D</t>
  </si>
  <si>
    <t>HS244E</t>
  </si>
  <si>
    <t>HS244F</t>
  </si>
  <si>
    <t>HS244G</t>
  </si>
  <si>
    <t>HA049</t>
  </si>
  <si>
    <t>Room Label Added</t>
  </si>
  <si>
    <t>HS244A</t>
  </si>
  <si>
    <t>SqFt Correction</t>
  </si>
  <si>
    <t>HS244B</t>
  </si>
  <si>
    <t>HS244C</t>
  </si>
  <si>
    <t>Replaced Door; corrected 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</si>
</sst>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tabSelected="1" zoomScale="90" zoomScaleNormal="90" workbookViewId="0">
      <selection activeCell="I8" sqref="I8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41666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UK Chandler Hospital</v>
      </c>
      <c r="C2" s="55"/>
      <c r="F2" s="25" t="s">
        <v>12</v>
      </c>
      <c r="G2" s="26" t="s">
        <v>61</v>
      </c>
      <c r="J2" s="15">
        <f>G39-J39</f>
        <v>5</v>
      </c>
      <c r="K2" s="15">
        <f>H39-M39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40" t="s">
        <v>77</v>
      </c>
      <c r="B6" s="30" t="s">
        <v>66</v>
      </c>
      <c r="C6" s="11" t="s">
        <v>83</v>
      </c>
      <c r="D6" s="17" t="s">
        <v>5</v>
      </c>
      <c r="E6" s="36">
        <v>395</v>
      </c>
      <c r="F6" s="36">
        <v>397</v>
      </c>
      <c r="G6" s="36" t="s">
        <v>3</v>
      </c>
      <c r="H6" s="17" t="s">
        <v>13</v>
      </c>
      <c r="J6" s="10" t="str">
        <f>IF(G7="No Change","N/A",IF(G7="New Tag Required",Lookup!F:F,IF(G7="Remove Old Tag",Lookup!F:F,IF(G7="N/A","N/A",""))))</f>
        <v>N/A</v>
      </c>
      <c r="K6" s="37"/>
      <c r="L6" s="10"/>
      <c r="M6" s="10" t="str">
        <f>IF(H7="No Change","N/A",IF(H7="New Tag Required",Lookup!F:F,IF(H7="Remove Old Sign",Lookup!F:F,IF(H7="N/A","N/A",""))))</f>
        <v>N/A</v>
      </c>
      <c r="N6" s="37"/>
      <c r="O6" s="10"/>
    </row>
    <row r="7" spans="1:16" ht="45" x14ac:dyDescent="0.25">
      <c r="A7" s="30" t="s">
        <v>65</v>
      </c>
      <c r="B7" s="30" t="s">
        <v>66</v>
      </c>
      <c r="C7" s="11" t="s">
        <v>68</v>
      </c>
      <c r="D7" s="17" t="s">
        <v>5</v>
      </c>
      <c r="E7" s="36">
        <v>140</v>
      </c>
      <c r="F7" s="36">
        <v>174</v>
      </c>
      <c r="G7" s="36" t="s">
        <v>13</v>
      </c>
      <c r="H7" s="17" t="s">
        <v>13</v>
      </c>
      <c r="J7" s="10"/>
      <c r="K7" s="37"/>
      <c r="L7" s="10"/>
      <c r="M7" s="10"/>
      <c r="N7" s="37"/>
      <c r="O7" s="10"/>
    </row>
    <row r="8" spans="1:16" x14ac:dyDescent="0.25">
      <c r="A8" s="35" t="s">
        <v>67</v>
      </c>
      <c r="B8" s="30" t="s">
        <v>66</v>
      </c>
      <c r="C8" s="11" t="s">
        <v>29</v>
      </c>
      <c r="D8" s="17" t="s">
        <v>5</v>
      </c>
      <c r="E8" s="36">
        <v>150</v>
      </c>
      <c r="F8" s="36">
        <v>125</v>
      </c>
      <c r="G8" s="36" t="s">
        <v>3</v>
      </c>
      <c r="H8" s="17" t="s">
        <v>13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15" customHeight="1" x14ac:dyDescent="0.25">
      <c r="A9" s="38" t="s">
        <v>69</v>
      </c>
      <c r="B9" s="30" t="s">
        <v>70</v>
      </c>
      <c r="C9" s="11" t="s">
        <v>22</v>
      </c>
      <c r="D9" s="17" t="s">
        <v>5</v>
      </c>
      <c r="E9" s="36">
        <v>264</v>
      </c>
      <c r="F9" s="36">
        <v>253</v>
      </c>
      <c r="G9" s="36" t="s">
        <v>13</v>
      </c>
      <c r="H9" s="17" t="s">
        <v>13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x14ac:dyDescent="0.25">
      <c r="A10" s="35" t="s">
        <v>71</v>
      </c>
      <c r="B10" s="30" t="s">
        <v>72</v>
      </c>
      <c r="C10" s="11" t="s">
        <v>24</v>
      </c>
      <c r="D10" s="17" t="s">
        <v>5</v>
      </c>
      <c r="E10" s="39">
        <v>5990</v>
      </c>
      <c r="F10" s="39">
        <v>2724</v>
      </c>
      <c r="G10" s="36" t="s">
        <v>13</v>
      </c>
      <c r="H10" s="17" t="s">
        <v>13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x14ac:dyDescent="0.25">
      <c r="A11" s="35" t="s">
        <v>79</v>
      </c>
      <c r="B11" s="30" t="s">
        <v>72</v>
      </c>
      <c r="C11" s="11" t="s">
        <v>80</v>
      </c>
      <c r="D11" s="17" t="s">
        <v>5</v>
      </c>
      <c r="E11" s="39">
        <v>59</v>
      </c>
      <c r="F11" s="39">
        <v>42</v>
      </c>
      <c r="G11" s="36" t="s">
        <v>13</v>
      </c>
      <c r="H11" s="17" t="s">
        <v>13</v>
      </c>
      <c r="J11" s="10"/>
      <c r="K11" s="37"/>
      <c r="L11" s="10"/>
      <c r="M11" s="10"/>
      <c r="N11" s="37"/>
      <c r="O11" s="10"/>
    </row>
    <row r="12" spans="1:16" x14ac:dyDescent="0.25">
      <c r="A12" s="35" t="s">
        <v>81</v>
      </c>
      <c r="B12" s="30" t="s">
        <v>72</v>
      </c>
      <c r="C12" s="11" t="s">
        <v>80</v>
      </c>
      <c r="D12" s="17" t="s">
        <v>5</v>
      </c>
      <c r="E12" s="39">
        <v>210</v>
      </c>
      <c r="F12" s="39">
        <v>191</v>
      </c>
      <c r="G12" s="36" t="s">
        <v>13</v>
      </c>
      <c r="H12" s="17" t="s">
        <v>13</v>
      </c>
      <c r="J12" s="10"/>
      <c r="K12" s="37"/>
      <c r="L12" s="10"/>
      <c r="M12" s="10"/>
      <c r="N12" s="37"/>
      <c r="O12" s="10"/>
    </row>
    <row r="13" spans="1:16" x14ac:dyDescent="0.25">
      <c r="A13" s="35" t="s">
        <v>82</v>
      </c>
      <c r="B13" s="30" t="s">
        <v>72</v>
      </c>
      <c r="C13" s="11" t="s">
        <v>80</v>
      </c>
      <c r="D13" s="17" t="s">
        <v>5</v>
      </c>
      <c r="E13" s="39">
        <v>307</v>
      </c>
      <c r="F13" s="39">
        <v>288</v>
      </c>
      <c r="G13" s="36" t="s">
        <v>13</v>
      </c>
      <c r="H13" s="17" t="s">
        <v>13</v>
      </c>
      <c r="J13" s="10"/>
      <c r="K13" s="37"/>
      <c r="L13" s="10"/>
      <c r="M13" s="10"/>
      <c r="N13" s="37"/>
      <c r="O13" s="10"/>
    </row>
    <row r="14" spans="1:16" x14ac:dyDescent="0.25">
      <c r="A14" s="40" t="s">
        <v>73</v>
      </c>
      <c r="B14" s="30" t="s">
        <v>72</v>
      </c>
      <c r="C14" s="11" t="s">
        <v>24</v>
      </c>
      <c r="D14" s="17" t="s">
        <v>5</v>
      </c>
      <c r="E14" s="36" t="s">
        <v>13</v>
      </c>
      <c r="F14" s="36">
        <v>307</v>
      </c>
      <c r="G14" s="36" t="s">
        <v>3</v>
      </c>
      <c r="H14" s="17" t="s">
        <v>13</v>
      </c>
      <c r="J14" s="10">
        <f>IF(G14="No Change","N/A",IF(G14="New Tag Required",Lookup!F:F,IF(G14="Remove Old Tag",Lookup!F:F,IF(G14="N/A","N/A",""))))</f>
        <v>0</v>
      </c>
      <c r="K14" s="37"/>
      <c r="L14" s="10"/>
      <c r="M14" s="10" t="str">
        <f>IF(H14="No Change","N/A",IF(H14="New Tag Required",Lookup!F:F,IF(H14="Remove Old Sign",Lookup!F:F,IF(H14="N/A","N/A",""))))</f>
        <v>N/A</v>
      </c>
      <c r="N14" s="37"/>
      <c r="O14" s="10"/>
    </row>
    <row r="15" spans="1:16" x14ac:dyDescent="0.25">
      <c r="A15" s="40" t="s">
        <v>74</v>
      </c>
      <c r="B15" s="30" t="s">
        <v>72</v>
      </c>
      <c r="C15" s="11" t="s">
        <v>24</v>
      </c>
      <c r="D15" s="17" t="s">
        <v>5</v>
      </c>
      <c r="E15" s="36" t="s">
        <v>13</v>
      </c>
      <c r="F15" s="36">
        <v>305</v>
      </c>
      <c r="G15" s="36" t="s">
        <v>3</v>
      </c>
      <c r="H15" s="17" t="s">
        <v>13</v>
      </c>
      <c r="J15" s="10">
        <f>IF(G15="No Change","N/A",IF(G15="New Tag Required",Lookup!F:F,IF(G15="Remove Old Tag",Lookup!F:F,IF(G15="N/A","N/A",""))))</f>
        <v>0</v>
      </c>
      <c r="K15" s="37"/>
      <c r="L15" s="10"/>
      <c r="M15" s="10" t="str">
        <f>IF(H15="No Change","N/A",IF(H15="New Tag Required",Lookup!F:F,IF(H15="Remove Old Sign",Lookup!F:F,IF(H15="N/A","N/A",""))))</f>
        <v>N/A</v>
      </c>
      <c r="N15" s="37"/>
      <c r="O15" s="10"/>
    </row>
    <row r="16" spans="1:16" x14ac:dyDescent="0.25">
      <c r="A16" s="40" t="s">
        <v>75</v>
      </c>
      <c r="B16" s="30" t="s">
        <v>72</v>
      </c>
      <c r="C16" s="11" t="s">
        <v>24</v>
      </c>
      <c r="D16" s="17" t="s">
        <v>5</v>
      </c>
      <c r="E16" s="36" t="s">
        <v>13</v>
      </c>
      <c r="F16" s="36">
        <v>812</v>
      </c>
      <c r="G16" s="36" t="s">
        <v>3</v>
      </c>
      <c r="H16" s="17" t="s">
        <v>13</v>
      </c>
      <c r="J16" s="10">
        <f>IF(G16="No Change","N/A",IF(G16="New Tag Required",Lookup!F:F,IF(G16="Remove Old Tag",Lookup!F:F,IF(G16="N/A","N/A",""))))</f>
        <v>0</v>
      </c>
      <c r="K16" s="37"/>
      <c r="L16" s="10"/>
      <c r="M16" s="10" t="str">
        <f>IF(H16="No Change","N/A",IF(H16="New Tag Required",Lookup!F:F,IF(H16="Remove Old Sign",Lookup!F:F,IF(H16="N/A","N/A",""))))</f>
        <v>N/A</v>
      </c>
      <c r="N16" s="37"/>
      <c r="O16" s="10"/>
    </row>
    <row r="17" spans="1:15" x14ac:dyDescent="0.25">
      <c r="A17" s="40" t="s">
        <v>76</v>
      </c>
      <c r="B17" s="30" t="s">
        <v>72</v>
      </c>
      <c r="C17" s="11" t="s">
        <v>78</v>
      </c>
      <c r="D17" s="17" t="s">
        <v>5</v>
      </c>
      <c r="E17" s="36" t="s">
        <v>13</v>
      </c>
      <c r="F17" s="36">
        <v>172</v>
      </c>
      <c r="G17" s="36" t="s">
        <v>3</v>
      </c>
      <c r="H17" s="17" t="s">
        <v>13</v>
      </c>
      <c r="J17" s="10">
        <f>IF(G17="No Change","N/A",IF(G17="New Tag Required",Lookup!F:F,IF(G17="Remove Old Tag",Lookup!F:F,IF(G17="N/A","N/A",""))))</f>
        <v>0</v>
      </c>
      <c r="K17" s="37"/>
      <c r="L17" s="10"/>
      <c r="M17" s="10" t="str">
        <f>IF(H17="No Change","N/A",IF(H17="New Tag Required",Lookup!F:F,IF(H17="Remove Old Sign",Lookup!F:F,IF(H17="N/A","N/A",""))))</f>
        <v>N/A</v>
      </c>
      <c r="N17" s="37"/>
      <c r="O17" s="10"/>
    </row>
    <row r="18" spans="1:15" x14ac:dyDescent="0.25">
      <c r="A18" s="17"/>
      <c r="B18" s="17"/>
      <c r="J18" s="10">
        <f>IF(G6="No Change","N/A",IF(G6="New Tag Required",Lookup!F:F,IF(G6="Remove Old Tag",Lookup!F:F,IF(G6="N/A","N/A",""))))</f>
        <v>0</v>
      </c>
      <c r="K18" s="37"/>
      <c r="L18" s="10"/>
      <c r="M18" s="10" t="str">
        <f>IF(H6="No Change","N/A",IF(H6="New Tag Required",Lookup!F:F,IF(H6="Remove Old Sign",Lookup!F:F,IF(H6="N/A","N/A",""))))</f>
        <v>N/A</v>
      </c>
      <c r="N18" s="37"/>
      <c r="O18" s="10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37"/>
      <c r="L19" s="10"/>
      <c r="M19" s="10" t="str">
        <f>IF(H19="No Change","N/A",IF(H19="New Tag Required",Lookup!F:F,IF(H19="Remove Old Sign",Lookup!F:F,IF(H19="N/A","N/A",""))))</f>
        <v/>
      </c>
      <c r="N19" s="37"/>
      <c r="O19" s="10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36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4.4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1"/>
      <c r="L23" s="11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1"/>
      <c r="L24" s="11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4.45" x14ac:dyDescent="0.3">
      <c r="A25" s="40"/>
      <c r="C25" s="11"/>
      <c r="E25" s="36"/>
      <c r="F25" s="42"/>
      <c r="G25" s="36"/>
      <c r="J25" s="10" t="str">
        <f>IF(G25="No Change","N/A",IF(G25="New Tag Required",Lookup!F:F,IF(G25="Remove Old Tag",Lookup!F:F,IF(G25="N/A","N/A",""))))</f>
        <v/>
      </c>
      <c r="K25" s="41"/>
      <c r="L25" s="11"/>
      <c r="M25" s="10" t="str">
        <f>IF(H25="No Change","N/A",IF(H25="New Tag Required",Lookup!F:F,IF(H25="Remove Old Sign",Lookup!F:F,IF(H25="N/A","N/A",""))))</f>
        <v/>
      </c>
      <c r="N25" s="41"/>
      <c r="O25" s="11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1"/>
      <c r="L26" s="11"/>
      <c r="M26" s="10" t="str">
        <f>IF(H26="No Change","N/A",IF(H26="New Tag Required",Lookup!F:F,IF(H26="Remove Old Sign",Lookup!F:F,IF(H26="N/A","N/A",""))))</f>
        <v/>
      </c>
      <c r="N26" s="41"/>
      <c r="O26" s="11"/>
    </row>
    <row r="27" spans="1:15" x14ac:dyDescent="0.25">
      <c r="A27" s="40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1"/>
      <c r="O27" s="11"/>
    </row>
    <row r="28" spans="1:15" x14ac:dyDescent="0.25">
      <c r="A28" s="40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1"/>
      <c r="O28" s="11"/>
    </row>
    <row r="29" spans="1:15" x14ac:dyDescent="0.25">
      <c r="A29" s="40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40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x14ac:dyDescent="0.25">
      <c r="A33" s="38"/>
      <c r="C33" s="11"/>
      <c r="E33" s="36"/>
      <c r="F33" s="36"/>
      <c r="G33" s="36"/>
      <c r="J33" s="10" t="str">
        <f>IF(G33="No Change","N/A",IF(G33="New Tag Required",Lookup!F:F,IF(G33="Remove Old Tag",Lookup!F:F,IF(G33="N/A","N/A",""))))</f>
        <v/>
      </c>
      <c r="K33" s="43"/>
      <c r="M33" s="10" t="str">
        <f>IF(H33="No Change","N/A",IF(H33="New Tag Required",Lookup!F:F,IF(H33="Remove Old Sign",Lookup!F:F,IF(H33="N/A","N/A",""))))</f>
        <v/>
      </c>
      <c r="N33" s="43"/>
    </row>
    <row r="34" spans="1:14" x14ac:dyDescent="0.25">
      <c r="A34" s="38"/>
      <c r="C34" s="11"/>
      <c r="E34" s="36"/>
      <c r="F34" s="36"/>
      <c r="G34" s="36"/>
      <c r="J34" s="10" t="str">
        <f>IF(G34="No Change","N/A",IF(G34="New Tag Required",Lookup!F:F,IF(G34="Remove Old Tag",Lookup!F:F,IF(G34="N/A","N/A",""))))</f>
        <v/>
      </c>
      <c r="K34" s="43"/>
      <c r="M34" s="10" t="str">
        <f>IF(H34="No Change","N/A",IF(H34="New Tag Required",Lookup!F:F,IF(H34="Remove Old Sign",Lookup!F:F,IF(H34="N/A","N/A",""))))</f>
        <v/>
      </c>
      <c r="N34" s="43"/>
    </row>
    <row r="35" spans="1:14" x14ac:dyDescent="0.25">
      <c r="A35" s="38"/>
      <c r="C35" s="11"/>
      <c r="E35" s="36"/>
      <c r="F35" s="36"/>
      <c r="G35" s="36"/>
      <c r="J35" s="10" t="str">
        <f>IF(G35="No Change","N/A",IF(G35="New Tag Required",Lookup!F:F,IF(G35="Remove Old Tag",Lookup!F:F,IF(G35="N/A","N/A",""))))</f>
        <v/>
      </c>
      <c r="K35" s="43"/>
      <c r="M35" s="10" t="str">
        <f>IF(H35="No Change","N/A",IF(H35="New Tag Required",Lookup!F:F,IF(H35="Remove Old Sign",Lookup!F:F,IF(H35="N/A","N/A",""))))</f>
        <v/>
      </c>
      <c r="N35" s="43"/>
    </row>
    <row r="36" spans="1:14" x14ac:dyDescent="0.25">
      <c r="A36" s="38"/>
      <c r="C36" s="11"/>
      <c r="E36" s="36"/>
      <c r="F36" s="36"/>
      <c r="G36" s="36"/>
      <c r="J36" s="10" t="str">
        <f>IF(G36="No Change","N/A",IF(G36="New Tag Required",Lookup!F:F,IF(G36="Remove Old Tag",Lookup!F:F,IF(G36="N/A","N/A",""))))</f>
        <v/>
      </c>
      <c r="K36" s="43"/>
      <c r="M36" s="10" t="str">
        <f>IF(H36="No Change","N/A",IF(H36="New Tag Required",Lookup!F:F,IF(H36="Remove Old Sign",Lookup!F:F,IF(H36="N/A","N/A",""))))</f>
        <v/>
      </c>
      <c r="N36" s="43"/>
    </row>
    <row r="37" spans="1:14" ht="15.75" thickBot="1" x14ac:dyDescent="0.3">
      <c r="A37" s="38"/>
      <c r="C37" s="11"/>
      <c r="E37" s="36"/>
      <c r="F37" s="36"/>
      <c r="G37" s="36"/>
      <c r="K37" s="43"/>
      <c r="N37" s="43"/>
    </row>
    <row r="38" spans="1:14" ht="45" x14ac:dyDescent="0.25">
      <c r="A38" s="38"/>
      <c r="C38" s="11"/>
      <c r="E38" s="36"/>
      <c r="F38" s="36"/>
      <c r="G38" s="44" t="s">
        <v>47</v>
      </c>
      <c r="H38" s="45" t="s">
        <v>48</v>
      </c>
      <c r="J38" s="46" t="s">
        <v>42</v>
      </c>
      <c r="K38" s="10"/>
      <c r="L38" s="10"/>
      <c r="M38" s="46" t="s">
        <v>43</v>
      </c>
    </row>
    <row r="39" spans="1:14" ht="15.75" thickBot="1" x14ac:dyDescent="0.3">
      <c r="A39" s="38"/>
      <c r="C39" s="11"/>
      <c r="E39" s="36"/>
      <c r="F39" s="36"/>
      <c r="G39" s="14">
        <f>COUNTIF(G7:G38,"New Tag Required")</f>
        <v>5</v>
      </c>
      <c r="H39" s="13">
        <f>COUNTIF(H7:H38,"New Sign Required")</f>
        <v>0</v>
      </c>
      <c r="J39" s="12">
        <f>COUNTIF(J6:J38,"Installed")</f>
        <v>0</v>
      </c>
      <c r="K39" s="10"/>
      <c r="L39" s="10"/>
      <c r="M39" s="12">
        <f>COUNTIF(M6:M38,"Installed")</f>
        <v>0</v>
      </c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38"/>
      <c r="C43" s="11"/>
      <c r="E43" s="36"/>
      <c r="F43" s="36"/>
      <c r="G43" s="36"/>
    </row>
    <row r="44" spans="1:14" x14ac:dyDescent="0.25">
      <c r="A44" s="38"/>
      <c r="C44" s="11"/>
      <c r="E44" s="36"/>
      <c r="F44" s="36"/>
      <c r="G44" s="36"/>
    </row>
    <row r="45" spans="1:14" x14ac:dyDescent="0.25">
      <c r="A45" s="38"/>
      <c r="C45" s="11"/>
      <c r="E45" s="36"/>
      <c r="F45" s="36"/>
      <c r="G45" s="36"/>
    </row>
    <row r="46" spans="1:14" x14ac:dyDescent="0.25">
      <c r="A46" s="38"/>
      <c r="C46" s="11"/>
      <c r="E46" s="36"/>
      <c r="F46" s="36"/>
      <c r="G46" s="36"/>
    </row>
    <row r="47" spans="1:14" x14ac:dyDescent="0.25">
      <c r="A47" s="47"/>
      <c r="C47" s="11"/>
      <c r="E47" s="36"/>
      <c r="F47" s="48"/>
      <c r="G47" s="36"/>
    </row>
    <row r="48" spans="1:14" x14ac:dyDescent="0.25">
      <c r="A48" s="47"/>
      <c r="C48" s="11"/>
      <c r="E48" s="36"/>
      <c r="F48" s="48"/>
      <c r="G48" s="36"/>
    </row>
    <row r="49" spans="1:7" x14ac:dyDescent="0.25">
      <c r="A49" s="47"/>
      <c r="C49" s="11"/>
      <c r="E49" s="36"/>
      <c r="F49" s="49"/>
      <c r="G49" s="36"/>
    </row>
    <row r="50" spans="1:7" x14ac:dyDescent="0.25">
      <c r="A50" s="38"/>
      <c r="C50" s="11"/>
      <c r="E50" s="36"/>
      <c r="F50" s="48"/>
      <c r="G50" s="36"/>
    </row>
    <row r="51" spans="1:7" x14ac:dyDescent="0.25">
      <c r="A51" s="38"/>
      <c r="C51" s="11"/>
      <c r="E51" s="36"/>
      <c r="F51" s="48"/>
      <c r="G51" s="36"/>
    </row>
    <row r="52" spans="1:7" x14ac:dyDescent="0.25">
      <c r="A52" s="50"/>
      <c r="C52" s="11"/>
      <c r="E52" s="36"/>
      <c r="F52" s="36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50"/>
      <c r="C55" s="11"/>
      <c r="E55" s="36"/>
      <c r="F55" s="36"/>
      <c r="G55" s="36"/>
    </row>
    <row r="56" spans="1:7" x14ac:dyDescent="0.25">
      <c r="A56" s="51"/>
      <c r="C56" s="11"/>
      <c r="E56" s="36"/>
      <c r="F56" s="42"/>
      <c r="G56" s="36"/>
    </row>
    <row r="57" spans="1:7" x14ac:dyDescent="0.25">
      <c r="A57" s="50"/>
      <c r="C57" s="11"/>
      <c r="E57" s="36"/>
      <c r="F57" s="36"/>
      <c r="G57" s="36"/>
    </row>
    <row r="58" spans="1:7" x14ac:dyDescent="0.25">
      <c r="A58" s="50"/>
      <c r="C58" s="11"/>
      <c r="E58" s="36"/>
      <c r="F58" s="36"/>
      <c r="G58" s="36"/>
    </row>
    <row r="59" spans="1:7" x14ac:dyDescent="0.25">
      <c r="A59" s="38"/>
      <c r="C59" s="11"/>
      <c r="E59" s="36"/>
      <c r="F59" s="36"/>
      <c r="G59" s="36"/>
    </row>
    <row r="60" spans="1:7" x14ac:dyDescent="0.25">
      <c r="A60" s="38"/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205" spans="3:3" x14ac:dyDescent="0.25">
      <c r="C205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4:G58 G14:G17 G19:G37 G6">
    <cfRule type="containsText" dxfId="40" priority="122" operator="containsText" text="New Tag Required">
      <formula>NOT(ISERROR(SEARCH("New Tag Required",G6)))</formula>
    </cfRule>
  </conditionalFormatting>
  <conditionalFormatting sqref="D9 D14:D17 D19:D104 D6:D7">
    <cfRule type="containsText" dxfId="39" priority="121" operator="containsText" text="Yes">
      <formula>NOT(ISERROR(SEARCH("Yes",D6)))</formula>
    </cfRule>
  </conditionalFormatting>
  <conditionalFormatting sqref="H44:H104 H205:H426 H14:H17 H19:H37 H6">
    <cfRule type="containsText" dxfId="38" priority="109" operator="containsText" text="New Sign Required">
      <formula>NOT(ISERROR(SEARCH("New Sign Required",H6)))</formula>
    </cfRule>
  </conditionalFormatting>
  <conditionalFormatting sqref="G44:G104 G14:H17 G19:H37 G6:H6">
    <cfRule type="containsText" dxfId="37" priority="108" operator="containsText" text="Action Required">
      <formula>NOT(ISERROR(SEARCH("Action Required",G6)))</formula>
    </cfRule>
  </conditionalFormatting>
  <conditionalFormatting sqref="H44:H104">
    <cfRule type="containsText" dxfId="36" priority="107" operator="containsText" text="Action Required">
      <formula>NOT(ISERROR(SEARCH("Action Required",H44)))</formula>
    </cfRule>
  </conditionalFormatting>
  <conditionalFormatting sqref="G7 G40:G43">
    <cfRule type="containsText" dxfId="35" priority="49" operator="containsText" text="New Tag Required">
      <formula>NOT(ISERROR(SEARCH("New Tag Required",G7)))</formula>
    </cfRule>
  </conditionalFormatting>
  <conditionalFormatting sqref="H7 H40:H43">
    <cfRule type="containsText" dxfId="34" priority="47" operator="containsText" text="New Sign Required">
      <formula>NOT(ISERROR(SEARCH("New Sign Required",H7)))</formula>
    </cfRule>
  </conditionalFormatting>
  <conditionalFormatting sqref="G7 G40:G43">
    <cfRule type="containsText" dxfId="33" priority="46" operator="containsText" text="Action Required">
      <formula>NOT(ISERROR(SEARCH("Action Required",G7)))</formula>
    </cfRule>
  </conditionalFormatting>
  <conditionalFormatting sqref="H7 H40:H43">
    <cfRule type="containsText" dxfId="32" priority="45" operator="containsText" text="Action Required">
      <formula>NOT(ISERROR(SEARCH("Action Required",H7)))</formula>
    </cfRule>
  </conditionalFormatting>
  <conditionalFormatting sqref="G7">
    <cfRule type="containsText" dxfId="31" priority="44" operator="containsText" text="New Tag Required">
      <formula>NOT(ISERROR(SEARCH("New Tag Required",G7)))</formula>
    </cfRule>
  </conditionalFormatting>
  <conditionalFormatting sqref="D7">
    <cfRule type="containsText" dxfId="30" priority="43" operator="containsText" text="Yes">
      <formula>NOT(ISERROR(SEARCH("Yes",D7)))</formula>
    </cfRule>
  </conditionalFormatting>
  <conditionalFormatting sqref="G7">
    <cfRule type="containsText" dxfId="29" priority="42" operator="containsText" text="Action Required">
      <formula>NOT(ISERROR(SEARCH("Action Required",G7)))</formula>
    </cfRule>
  </conditionalFormatting>
  <conditionalFormatting sqref="D105:D204">
    <cfRule type="containsText" dxfId="28" priority="41" operator="containsText" text="Yes">
      <formula>NOT(ISERROR(SEARCH("Yes",D105)))</formula>
    </cfRule>
  </conditionalFormatting>
  <conditionalFormatting sqref="H105:H204">
    <cfRule type="containsText" dxfId="27" priority="40" operator="containsText" text="New Sign Required">
      <formula>NOT(ISERROR(SEARCH("New Sign Required",H105)))</formula>
    </cfRule>
  </conditionalFormatting>
  <conditionalFormatting sqref="G105:G204">
    <cfRule type="containsText" dxfId="26" priority="39" operator="containsText" text="Action Required">
      <formula>NOT(ISERROR(SEARCH("Action Required",G105)))</formula>
    </cfRule>
  </conditionalFormatting>
  <conditionalFormatting sqref="H105:H204">
    <cfRule type="containsText" dxfId="25" priority="38" operator="containsText" text="Action Required">
      <formula>NOT(ISERROR(SEARCH("Action Required",H105)))</formula>
    </cfRule>
  </conditionalFormatting>
  <conditionalFormatting sqref="D10:D13">
    <cfRule type="containsText" dxfId="24" priority="35" operator="containsText" text="Yes">
      <formula>NOT(ISERROR(SEARCH("Yes",D10)))</formula>
    </cfRule>
  </conditionalFormatting>
  <conditionalFormatting sqref="D8">
    <cfRule type="containsText" dxfId="23" priority="24" operator="containsText" text="Yes">
      <formula>NOT(ISERROR(SEARCH("Yes",D8)))</formula>
    </cfRule>
  </conditionalFormatting>
  <conditionalFormatting sqref="G8">
    <cfRule type="containsText" dxfId="22" priority="23" operator="containsText" text="New Tag Required">
      <formula>NOT(ISERROR(SEARCH("New Tag Required",G8)))</formula>
    </cfRule>
  </conditionalFormatting>
  <conditionalFormatting sqref="H8">
    <cfRule type="containsText" dxfId="21" priority="22" operator="containsText" text="New Sign Required">
      <formula>NOT(ISERROR(SEARCH("New Sign Required",H8)))</formula>
    </cfRule>
  </conditionalFormatting>
  <conditionalFormatting sqref="G8">
    <cfRule type="containsText" dxfId="20" priority="21" operator="containsText" text="Action Required">
      <formula>NOT(ISERROR(SEARCH("Action Required",G8)))</formula>
    </cfRule>
  </conditionalFormatting>
  <conditionalFormatting sqref="H8">
    <cfRule type="containsText" dxfId="19" priority="20" operator="containsText" text="Action Required">
      <formula>NOT(ISERROR(SEARCH("Action Required",H8)))</formula>
    </cfRule>
  </conditionalFormatting>
  <conditionalFormatting sqref="G9">
    <cfRule type="containsText" dxfId="18" priority="19" operator="containsText" text="New Tag Required">
      <formula>NOT(ISERROR(SEARCH("New Tag Required",G9)))</formula>
    </cfRule>
  </conditionalFormatting>
  <conditionalFormatting sqref="H9">
    <cfRule type="containsText" dxfId="17" priority="18" operator="containsText" text="New Sign Required">
      <formula>NOT(ISERROR(SEARCH("New Sign Required",H9)))</formula>
    </cfRule>
  </conditionalFormatting>
  <conditionalFormatting sqref="G9">
    <cfRule type="containsText" dxfId="16" priority="17" operator="containsText" text="Action Required">
      <formula>NOT(ISERROR(SEARCH("Action Required",G9)))</formula>
    </cfRule>
  </conditionalFormatting>
  <conditionalFormatting sqref="H9">
    <cfRule type="containsText" dxfId="15" priority="16" operator="containsText" text="Action Required">
      <formula>NOT(ISERROR(SEARCH("Action Required",H9)))</formula>
    </cfRule>
  </conditionalFormatting>
  <conditionalFormatting sqref="J2:N2">
    <cfRule type="cellIs" dxfId="14" priority="15" operator="notEqual">
      <formula>0</formula>
    </cfRule>
  </conditionalFormatting>
  <conditionalFormatting sqref="J6:J36">
    <cfRule type="cellIs" dxfId="13" priority="14" operator="equal">
      <formula>0</formula>
    </cfRule>
  </conditionalFormatting>
  <conditionalFormatting sqref="M6:M36">
    <cfRule type="cellIs" dxfId="12" priority="13" operator="equal">
      <formula>0</formula>
    </cfRule>
  </conditionalFormatting>
  <conditionalFormatting sqref="J6:J36 M6:M36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9">
    <cfRule type="expression" dxfId="8" priority="9">
      <formula>$J6="Log Issues"</formula>
    </cfRule>
  </conditionalFormatting>
  <conditionalFormatting sqref="N6:N19">
    <cfRule type="expression" dxfId="7" priority="8">
      <formula>$M6="Log Issues"</formula>
    </cfRule>
  </conditionalFormatting>
  <conditionalFormatting sqref="G10:G13">
    <cfRule type="containsText" dxfId="6" priority="7" operator="containsText" text="New Tag Required">
      <formula>NOT(ISERROR(SEARCH("New Tag Required",G10)))</formula>
    </cfRule>
  </conditionalFormatting>
  <conditionalFormatting sqref="H10:H13">
    <cfRule type="containsText" dxfId="5" priority="6" operator="containsText" text="New Sign Required">
      <formula>NOT(ISERROR(SEARCH("New Sign Required",H10)))</formula>
    </cfRule>
  </conditionalFormatting>
  <conditionalFormatting sqref="G10:G13">
    <cfRule type="containsText" dxfId="4" priority="5" operator="containsText" text="Action Required">
      <formula>NOT(ISERROR(SEARCH("Action Required",G10)))</formula>
    </cfRule>
  </conditionalFormatting>
  <conditionalFormatting sqref="H10:H13">
    <cfRule type="containsText" dxfId="3" priority="4" operator="containsText" text="Action Required">
      <formula>NOT(ISERROR(SEARCH("Action Required",H10)))</formula>
    </cfRule>
  </conditionalFormatting>
  <conditionalFormatting sqref="H19:H1048576 H1:H17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9:G1048576 G1:G17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17 D19:D79">
      <formula1>YesNo</formula1>
    </dataValidation>
    <dataValidation type="list" allowBlank="1" showInputMessage="1" showErrorMessage="1" sqref="H205:H40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H40:H204 H37</xm:sqref>
        </x14:dataValidation>
        <x14:dataValidation type="list" allowBlank="1" showInputMessage="1" showErrorMessage="1">
          <x14:formula1>
            <xm:f>Lookup!$A$1:$A$4</xm:f>
          </x14:formula1>
          <xm:sqref>G40:G204 G37</xm:sqref>
        </x14:dataValidation>
        <x14:dataValidation type="list" allowBlank="1" showInputMessage="1" showErrorMessage="1">
          <x14:formula1>
            <xm:f>[1]Lookup!#REF!</xm:f>
          </x14:formula1>
          <xm:sqref>O6:O19</xm:sqref>
        </x14:dataValidation>
        <x14:dataValidation type="list" allowBlank="1" showInputMessage="1">
          <x14:formula1>
            <xm:f>Lookup!$E$1:$E$18</xm:f>
          </x14:formula1>
          <xm:sqref>C6:C17 C19:C204</xm:sqref>
        </x14:dataValidation>
        <x14:dataValidation type="list" allowBlank="1" showInputMessage="1" showErrorMessage="1">
          <x14:formula1>
            <xm:f>Lookup!$A$1:$A$8</xm:f>
          </x14:formula1>
          <xm:sqref>G6:G17 G19:G36</xm:sqref>
        </x14:dataValidation>
        <x14:dataValidation type="list" allowBlank="1" showInputMessage="1" showErrorMessage="1">
          <x14:formula1>
            <xm:f>Lookup!$D$1:$D$10</xm:f>
          </x14:formula1>
          <xm:sqref>H6:H17 H19:H36</xm:sqref>
        </x14:dataValidation>
        <x14:dataValidation type="list" allowBlank="1" showInputMessage="1" showErrorMessage="1">
          <x14:formula1>
            <xm:f>Lookup!$F$1:$F$7</xm:f>
          </x14:formula1>
          <xm:sqref>J6:J36</xm:sqref>
        </x14:dataValidation>
        <x14:dataValidation type="list" allowBlank="1" showInputMessage="1" showErrorMessage="1">
          <x14:formula1>
            <xm:f>Lookup!$F$1:$F$8</xm:f>
          </x14:formula1>
          <xm:sqref>M6:M36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2014-01-27T18:13:33Z</dcterms:modified>
</cp:coreProperties>
</file>