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805" yWindow="96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6" i="1"/>
  <c r="H21" i="1" l="1"/>
  <c r="G21" i="1"/>
  <c r="M21" i="1" l="1"/>
  <c r="K2" i="1" s="1"/>
  <c r="J21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<sst xmlns="http://schemas.openxmlformats.org/spreadsheetml/2006/main" count="122" uniqueCount="82">
  <si>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</si>
  <si>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</si>
  <si>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</si>
  <si>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</si>
  <si>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</si>
  <si>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</si>
  <si>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</si>
  <si>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</si>
  <si>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</si>
  <si>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</si>
  <si>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</si>
  <si>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</si>
  <si>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</si>
  <si>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</si>
  <si>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</si>
  <si>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</si>
  <si>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</si>
  <si>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</si>
  <si>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</si>
  <si>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</si>
  <si>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</si>
  <si>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</si>
  <si>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</si>
  <si>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</si>
  <si>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</si>
  <si>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</si>
  <si>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</si>
  <si>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</si>
  <si>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</si>
  <si>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</si>
  <si>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</si>
  <si>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</si>
  <si>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</si>
  <si>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</si>
  <si>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</si>
  <si>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</si>
  <si>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</si>
  <si>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</si>
  <si>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</si>
  <si>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</si>
  <si>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</si>
  <si>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</si>
  <si>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</si>
  <si>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</si>
  <si>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</si>
  <si>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</si>
  <si>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</si>
  <si>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</si>
  <si>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</si>
  <si>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</si>
  <si>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</si>
  <si>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</si>
  <si>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</si>
  <si>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</si>
  <si>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</si>
  <si>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</si>
  <si>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</si>
  <si>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</si>
  <si>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</si>
  <si>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</si>
  <si>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</si>
  <si>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</si>
  <si>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</si>
  <si>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</si>
  <si>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HA455</t>
  </si>
  <si>
    <t>04</t>
  </si>
  <si>
    <t>HA400S2A</t>
  </si>
  <si>
    <t>HA457</t>
  </si>
  <si>
    <t>HA457A</t>
  </si>
  <si>
    <t>HA457B</t>
  </si>
  <si>
    <t>HA458</t>
  </si>
  <si>
    <t>New Sliding Door Added</t>
  </si>
  <si>
    <t>New Double Door Added</t>
  </si>
  <si>
    <t>New Door &amp; Frame</t>
  </si>
  <si>
    <t>New Door in Existing Frame</t>
  </si>
  <si>
    <t>0293</t>
  </si>
  <si>
    <t>HA400S2</t>
  </si>
  <si>
    <t xml:space="preserve">Square Foot Changed </t>
  </si>
  <si>
    <t>Adjustment To Room Shape</t>
  </si>
  <si>
    <t>Wall And Doorway Removed Between Rm  HA455 And Rm HA457</t>
  </si>
  <si>
    <t>Case Opening, No signage was on the specs</t>
  </si>
  <si>
    <t>No Door, No signage was on the specs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</si>
</sst>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I9" sqref="I9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75</v>
      </c>
      <c r="C1" s="54"/>
      <c r="F1" s="18" t="s">
        <v>10</v>
      </c>
      <c r="G1" s="19">
        <v>41537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Chandler Hospital</v>
      </c>
      <c r="C2" s="55"/>
      <c r="F2" s="25" t="s">
        <v>12</v>
      </c>
      <c r="G2" s="26" t="s">
        <v>51</v>
      </c>
      <c r="J2" s="15">
        <f>G21-J21</f>
        <v>4</v>
      </c>
      <c r="K2" s="15">
        <f>H21-M21</f>
        <v>4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5" t="s">
        <v>64</v>
      </c>
      <c r="B6" s="30" t="s">
        <v>65</v>
      </c>
      <c r="C6" s="11" t="s">
        <v>79</v>
      </c>
      <c r="D6" s="17" t="s">
        <v>5</v>
      </c>
      <c r="E6" s="36">
        <v>255</v>
      </c>
      <c r="F6" s="36">
        <v>259</v>
      </c>
      <c r="G6" s="36" t="s">
        <v>3</v>
      </c>
      <c r="H6" s="17" t="s">
        <v>18</v>
      </c>
      <c r="I6" s="11" t="s">
        <v>71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25">
      <c r="A7" s="35" t="s">
        <v>67</v>
      </c>
      <c r="B7" s="30" t="s">
        <v>65</v>
      </c>
      <c r="C7" s="11" t="s">
        <v>22</v>
      </c>
      <c r="D7" s="17" t="s">
        <v>5</v>
      </c>
      <c r="E7" s="36">
        <v>693</v>
      </c>
      <c r="F7" s="36">
        <v>640</v>
      </c>
      <c r="G7" s="36" t="s">
        <v>3</v>
      </c>
      <c r="H7" s="17" t="s">
        <v>18</v>
      </c>
      <c r="I7" s="11" t="s">
        <v>72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 t="s">
        <v>68</v>
      </c>
      <c r="B8" s="30" t="s">
        <v>65</v>
      </c>
      <c r="C8" s="11" t="s">
        <v>24</v>
      </c>
      <c r="D8" s="17" t="s">
        <v>5</v>
      </c>
      <c r="E8" s="36">
        <v>0</v>
      </c>
      <c r="F8" s="36">
        <v>90</v>
      </c>
      <c r="G8" s="36" t="s">
        <v>3</v>
      </c>
      <c r="H8" s="17" t="s">
        <v>18</v>
      </c>
      <c r="I8" s="11" t="s">
        <v>80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30" x14ac:dyDescent="0.25">
      <c r="A9" s="35" t="s">
        <v>69</v>
      </c>
      <c r="B9" s="30" t="s">
        <v>65</v>
      </c>
      <c r="C9" s="11" t="s">
        <v>24</v>
      </c>
      <c r="D9" s="17" t="s">
        <v>5</v>
      </c>
      <c r="E9" s="39">
        <v>0</v>
      </c>
      <c r="F9" s="39">
        <v>160</v>
      </c>
      <c r="G9" s="36" t="s">
        <v>3</v>
      </c>
      <c r="H9" s="17" t="s">
        <v>18</v>
      </c>
      <c r="I9" s="11" t="s">
        <v>81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 t="s">
        <v>70</v>
      </c>
      <c r="B10" s="30" t="s">
        <v>65</v>
      </c>
      <c r="C10" s="11" t="s">
        <v>22</v>
      </c>
      <c r="D10" s="17" t="s">
        <v>5</v>
      </c>
      <c r="E10" s="36">
        <v>363</v>
      </c>
      <c r="F10" s="36">
        <v>169</v>
      </c>
      <c r="G10" s="36" t="s">
        <v>13</v>
      </c>
      <c r="H10" s="17" t="s">
        <v>13</v>
      </c>
      <c r="I10" s="11" t="s">
        <v>73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25">
      <c r="A11" s="40" t="s">
        <v>66</v>
      </c>
      <c r="B11" s="30" t="s">
        <v>65</v>
      </c>
      <c r="C11" s="11" t="s">
        <v>22</v>
      </c>
      <c r="D11" s="17" t="s">
        <v>5</v>
      </c>
      <c r="E11" s="36">
        <v>105</v>
      </c>
      <c r="F11" s="36">
        <v>66</v>
      </c>
      <c r="G11" s="36" t="s">
        <v>13</v>
      </c>
      <c r="H11" s="17" t="s">
        <v>13</v>
      </c>
      <c r="I11" s="11" t="s">
        <v>74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25">
      <c r="A12" s="40" t="s">
        <v>76</v>
      </c>
      <c r="B12" s="30" t="s">
        <v>65</v>
      </c>
      <c r="C12" s="11" t="s">
        <v>77</v>
      </c>
      <c r="D12" s="17" t="s">
        <v>5</v>
      </c>
      <c r="E12" s="36">
        <v>624</v>
      </c>
      <c r="F12" s="36">
        <v>735</v>
      </c>
      <c r="G12" s="36" t="s">
        <v>13</v>
      </c>
      <c r="H12" s="17" t="s">
        <v>13</v>
      </c>
      <c r="I12" s="11" t="s">
        <v>78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1"/>
      <c r="L15" s="11"/>
      <c r="M15" s="10" t="str">
        <f>IF(H15="No Change","N/A",IF(H15="New Tag Required",Lookup!F:F,IF(H15="Remove Old Sign",Lookup!F:F,IF(H15="N/A","N/A",""))))</f>
        <v/>
      </c>
      <c r="N15" s="41"/>
      <c r="O15" s="11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3"/>
      <c r="M16" s="10" t="str">
        <f>IF(H16="No Change","N/A",IF(H16="New Tag Required",Lookup!F:F,IF(H16="Remove Old Sign",Lookup!F:F,IF(H16="N/A","N/A",""))))</f>
        <v/>
      </c>
      <c r="N16" s="43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3"/>
      <c r="M17" s="10" t="str">
        <f>IF(H17="No Change","N/A",IF(H17="New Tag Required",Lookup!F:F,IF(H17="Remove Old Sign",Lookup!F:F,IF(H17="N/A","N/A",""))))</f>
        <v/>
      </c>
      <c r="N17" s="43"/>
    </row>
    <row r="18" spans="1:14" x14ac:dyDescent="0.25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3"/>
      <c r="M18" s="10" t="str">
        <f>IF(H18="No Change","N/A",IF(H18="New Tag Required",Lookup!F:F,IF(H18="Remove Old Sign",Lookup!F:F,IF(H18="N/A","N/A",""))))</f>
        <v/>
      </c>
      <c r="N18" s="43"/>
    </row>
    <row r="19" spans="1:14" ht="15.75" thickBot="1" x14ac:dyDescent="0.3">
      <c r="A19" s="38"/>
      <c r="C19" s="11"/>
      <c r="E19" s="36"/>
      <c r="F19" s="36"/>
      <c r="G19" s="36"/>
      <c r="K19" s="43"/>
      <c r="N19" s="43"/>
    </row>
    <row r="20" spans="1:14" ht="45" x14ac:dyDescent="0.25">
      <c r="A20" s="38"/>
      <c r="C20" s="11"/>
      <c r="E20" s="36"/>
      <c r="F20" s="36"/>
      <c r="G20" s="44" t="s">
        <v>47</v>
      </c>
      <c r="H20" s="45" t="s">
        <v>48</v>
      </c>
      <c r="J20" s="46" t="s">
        <v>42</v>
      </c>
      <c r="K20" s="10"/>
      <c r="L20" s="10"/>
      <c r="M20" s="46" t="s">
        <v>43</v>
      </c>
    </row>
    <row r="21" spans="1:14" ht="15.75" thickBot="1" x14ac:dyDescent="0.3">
      <c r="A21" s="38"/>
      <c r="C21" s="11"/>
      <c r="E21" s="36"/>
      <c r="F21" s="36"/>
      <c r="G21" s="14">
        <f>COUNTIF(G6:G20,"New Tag Required")</f>
        <v>4</v>
      </c>
      <c r="H21" s="13">
        <f>COUNTIF(H6:H20,"New Sign Required")</f>
        <v>4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47"/>
      <c r="C29" s="11"/>
      <c r="E29" s="36"/>
      <c r="F29" s="48"/>
      <c r="G29" s="36"/>
    </row>
    <row r="30" spans="1:14" x14ac:dyDescent="0.25">
      <c r="A30" s="47"/>
      <c r="C30" s="11"/>
      <c r="E30" s="36"/>
      <c r="F30" s="48"/>
      <c r="G30" s="36"/>
    </row>
    <row r="31" spans="1:14" x14ac:dyDescent="0.25">
      <c r="A31" s="47"/>
      <c r="C31" s="11"/>
      <c r="E31" s="36"/>
      <c r="F31" s="49"/>
      <c r="G31" s="36"/>
    </row>
    <row r="32" spans="1:14" x14ac:dyDescent="0.25">
      <c r="A32" s="38"/>
      <c r="C32" s="11"/>
      <c r="E32" s="36"/>
      <c r="F32" s="48"/>
      <c r="G32" s="36"/>
    </row>
    <row r="33" spans="1:7" x14ac:dyDescent="0.25">
      <c r="A33" s="38"/>
      <c r="C33" s="11"/>
      <c r="E33" s="36"/>
      <c r="F33" s="48"/>
      <c r="G33" s="36"/>
    </row>
    <row r="34" spans="1:7" x14ac:dyDescent="0.25">
      <c r="A34" s="50"/>
      <c r="C34" s="11"/>
      <c r="E34" s="36"/>
      <c r="F34" s="36"/>
      <c r="G34" s="36"/>
    </row>
    <row r="35" spans="1:7" x14ac:dyDescent="0.25">
      <c r="A35" s="50"/>
      <c r="C35" s="11"/>
      <c r="E35" s="36"/>
      <c r="F35" s="36"/>
      <c r="G35" s="36"/>
    </row>
    <row r="36" spans="1:7" x14ac:dyDescent="0.25">
      <c r="A36" s="50"/>
      <c r="C36" s="11"/>
      <c r="E36" s="36"/>
      <c r="F36" s="36"/>
      <c r="G36" s="36"/>
    </row>
    <row r="37" spans="1:7" x14ac:dyDescent="0.25">
      <c r="A37" s="50"/>
      <c r="C37" s="11"/>
      <c r="E37" s="36"/>
      <c r="F37" s="36"/>
      <c r="G37" s="36"/>
    </row>
    <row r="38" spans="1:7" x14ac:dyDescent="0.25">
      <c r="A38" s="51"/>
      <c r="C38" s="11"/>
      <c r="E38" s="36"/>
      <c r="F38" s="42"/>
      <c r="G38" s="36"/>
    </row>
    <row r="39" spans="1:7" x14ac:dyDescent="0.25">
      <c r="A39" s="50"/>
      <c r="C39" s="11"/>
      <c r="E39" s="36"/>
      <c r="F39" s="36"/>
      <c r="G39" s="36"/>
    </row>
    <row r="40" spans="1:7" x14ac:dyDescent="0.25">
      <c r="A40" s="50"/>
      <c r="C40" s="11"/>
      <c r="E40" s="36"/>
      <c r="F40" s="36"/>
      <c r="G40" s="36"/>
    </row>
    <row r="41" spans="1:7" x14ac:dyDescent="0.25">
      <c r="A41" s="38"/>
      <c r="C41" s="11"/>
      <c r="E41" s="36"/>
      <c r="F41" s="36"/>
      <c r="G41" s="36"/>
    </row>
    <row r="42" spans="1:7" x14ac:dyDescent="0.25">
      <c r="A42" s="38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40" priority="122" operator="containsText" text="New Tag Required">
      <formula>NOT(ISERROR(SEARCH("New Tag Required",G10)))</formula>
    </cfRule>
  </conditionalFormatting>
  <conditionalFormatting sqref="D6 D8 D10:D86">
    <cfRule type="containsText" dxfId="39" priority="121" operator="containsText" text="Yes">
      <formula>NOT(ISERROR(SEARCH("Yes",D6)))</formula>
    </cfRule>
  </conditionalFormatting>
  <conditionalFormatting sqref="H26:H86 H187:H408 H10:H19">
    <cfRule type="containsText" dxfId="38" priority="109" operator="containsText" text="New Sign Required">
      <formula>NOT(ISERROR(SEARCH("New Sign Required",H10)))</formula>
    </cfRule>
  </conditionalFormatting>
  <conditionalFormatting sqref="G26:G86 G10:H19">
    <cfRule type="containsText" dxfId="37" priority="108" operator="containsText" text="Action Required">
      <formula>NOT(ISERROR(SEARCH("Action Required",G10)))</formula>
    </cfRule>
  </conditionalFormatting>
  <conditionalFormatting sqref="H26:H86">
    <cfRule type="containsText" dxfId="36" priority="107" operator="containsText" text="Action Required">
      <formula>NOT(ISERROR(SEARCH("Action Required",H26)))</formula>
    </cfRule>
  </conditionalFormatting>
  <conditionalFormatting sqref="G6 G22:G25">
    <cfRule type="containsText" dxfId="35" priority="49" operator="containsText" text="New Tag Required">
      <formula>NOT(ISERROR(SEARCH("New Tag Required",G6)))</formula>
    </cfRule>
  </conditionalFormatting>
  <conditionalFormatting sqref="H6 H22:H25">
    <cfRule type="containsText" dxfId="34" priority="47" operator="containsText" text="New Sign Required">
      <formula>NOT(ISERROR(SEARCH("New Sign Required",H6)))</formula>
    </cfRule>
  </conditionalFormatting>
  <conditionalFormatting sqref="G6 G22:G25">
    <cfRule type="containsText" dxfId="33" priority="46" operator="containsText" text="Action Required">
      <formula>NOT(ISERROR(SEARCH("Action Required",G6)))</formula>
    </cfRule>
  </conditionalFormatting>
  <conditionalFormatting sqref="H6 H22:H25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87:D186">
    <cfRule type="containsText" dxfId="28" priority="41" operator="containsText" text="Yes">
      <formula>NOT(ISERROR(SEARCH("Yes",D87)))</formula>
    </cfRule>
  </conditionalFormatting>
  <conditionalFormatting sqref="H87:H186">
    <cfRule type="containsText" dxfId="27" priority="40" operator="containsText" text="New Sign Required">
      <formula>NOT(ISERROR(SEARCH("New Sign Required",H87)))</formula>
    </cfRule>
  </conditionalFormatting>
  <conditionalFormatting sqref="G87:G186">
    <cfRule type="containsText" dxfId="26" priority="39" operator="containsText" text="Action Required">
      <formula>NOT(ISERROR(SEARCH("Action Required",G87)))</formula>
    </cfRule>
  </conditionalFormatting>
  <conditionalFormatting sqref="H87:H186">
    <cfRule type="containsText" dxfId="25" priority="38" operator="containsText" text="Action Required">
      <formula>NOT(ISERROR(SEARCH("Action Required",H87)))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18">
    <cfRule type="cellIs" dxfId="13" priority="14" operator="equal">
      <formula>0</formula>
    </cfRule>
  </conditionalFormatting>
  <conditionalFormatting sqref="M6:M18">
    <cfRule type="cellIs" dxfId="12" priority="13" operator="equal">
      <formula>0</formula>
    </cfRule>
  </conditionalFormatting>
  <conditionalFormatting sqref="J6:J18 M6:M18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4">
    <cfRule type="expression" dxfId="8" priority="9">
      <formula>$J6="Log Issues"</formula>
    </cfRule>
  </conditionalFormatting>
  <conditionalFormatting sqref="N6:N14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2013-09-24T12:08:26Z</dcterms:modified>
</cp:coreProperties>
</file>