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disk\n-drive\WebUpload\ARCHIVE\Share-Directory\Key_Drawings\0293_University_of_Kentucky_Chandler_Hospital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6" i="1"/>
  <c r="H36" i="1" l="1"/>
  <c r="G36" i="1"/>
  <c r="M36" i="1" l="1"/>
  <c r="K2" i="1" s="1"/>
  <c r="J36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<sst xmlns="http://schemas.openxmlformats.org/spreadsheetml/2006/main" count="104" uniqueCount="73">
  <si>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</si>
  <si>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</si>
  <si>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</si>
  <si>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</si>
  <si>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</si>
  <si>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</si>
  <si>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</si>
  <si>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</si>
  <si>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</si>
  <si>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</si>
  <si>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</si>
  <si>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</si>
  <si>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</si>
  <si>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</si>
  <si>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</si>
  <si>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</si>
  <si>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</si>
  <si>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</si>
  <si>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</si>
  <si>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</si>
  <si>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</si>
  <si>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</si>
  <si>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</si>
  <si>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</si>
  <si>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</si>
  <si>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</si>
  <si>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</si>
  <si>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</si>
  <si>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</si>
  <si>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</si>
  <si>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</si>
  <si>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</si>
  <si>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</si>
  <si>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</si>
  <si>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</si>
  <si>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</si>
  <si>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</si>
  <si>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</si>
  <si>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</si>
  <si>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</si>
  <si>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</si>
  <si>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</si>
  <si>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</si>
  <si>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</si>
  <si>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</si>
  <si>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</si>
  <si>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</si>
  <si>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</si>
  <si>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</si>
  <si>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</si>
  <si>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</si>
  <si>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</si>
  <si>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</si>
  <si>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</si>
  <si>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</si>
  <si>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</si>
  <si>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</si>
  <si>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</si>
  <si>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</si>
  <si>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</si>
  <si>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</si>
  <si>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</si>
  <si>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</si>
  <si>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</si>
  <si>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0293</t>
  </si>
  <si>
    <t>H466</t>
  </si>
  <si>
    <t>H470</t>
  </si>
  <si>
    <t>04</t>
  </si>
  <si>
    <t>H469</t>
  </si>
  <si>
    <t>H468</t>
  </si>
  <si>
    <t>H468A</t>
  </si>
  <si>
    <t>New Door Added</t>
  </si>
  <si>
    <t>Update SFT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</si>
</sst>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zoomScale="90" zoomScaleNormal="90" workbookViewId="0">
      <selection activeCell="G12" sqref="G12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41520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UK Chandler Hospital</v>
      </c>
      <c r="C2" s="55"/>
      <c r="F2" s="25" t="s">
        <v>12</v>
      </c>
      <c r="G2" s="26" t="s">
        <v>51</v>
      </c>
      <c r="J2" s="15">
        <f>G36-J36</f>
        <v>1</v>
      </c>
      <c r="K2" s="15">
        <f>H36-M36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65</v>
      </c>
      <c r="B6" s="30" t="s">
        <v>67</v>
      </c>
      <c r="C6" s="11" t="s">
        <v>22</v>
      </c>
      <c r="D6" s="17" t="s">
        <v>5</v>
      </c>
      <c r="E6" s="36">
        <v>130</v>
      </c>
      <c r="F6" s="36">
        <v>98</v>
      </c>
      <c r="G6" s="36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69</v>
      </c>
      <c r="B7" s="30" t="s">
        <v>67</v>
      </c>
      <c r="C7" s="11" t="s">
        <v>53</v>
      </c>
      <c r="D7" s="17" t="s">
        <v>5</v>
      </c>
      <c r="E7" s="36">
        <v>91</v>
      </c>
      <c r="F7" s="36">
        <v>183</v>
      </c>
      <c r="G7" s="36" t="s">
        <v>13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x14ac:dyDescent="0.25">
      <c r="A8" s="35" t="s">
        <v>70</v>
      </c>
      <c r="B8" s="30" t="s">
        <v>67</v>
      </c>
      <c r="C8" s="11" t="s">
        <v>53</v>
      </c>
      <c r="D8" s="17" t="s">
        <v>5</v>
      </c>
      <c r="E8" s="36">
        <v>56</v>
      </c>
      <c r="F8" s="36">
        <v>107</v>
      </c>
      <c r="G8" s="36" t="s">
        <v>3</v>
      </c>
      <c r="H8" s="17" t="s">
        <v>18</v>
      </c>
      <c r="I8" s="11" t="s">
        <v>71</v>
      </c>
      <c r="J8" s="10"/>
      <c r="K8" s="37"/>
      <c r="L8" s="10"/>
      <c r="M8" s="10"/>
      <c r="N8" s="37"/>
      <c r="O8" s="10"/>
    </row>
    <row r="9" spans="1:16" ht="15" customHeight="1" x14ac:dyDescent="0.25">
      <c r="A9" s="38" t="s">
        <v>68</v>
      </c>
      <c r="B9" s="30" t="s">
        <v>67</v>
      </c>
      <c r="C9" s="11" t="s">
        <v>72</v>
      </c>
      <c r="D9" s="17" t="s">
        <v>5</v>
      </c>
      <c r="E9" s="36">
        <v>368</v>
      </c>
      <c r="F9" s="36">
        <v>277</v>
      </c>
      <c r="G9" s="36" t="s">
        <v>2</v>
      </c>
      <c r="H9" s="17" t="s">
        <v>13</v>
      </c>
      <c r="J9" s="10" t="str">
        <f>IF(G9="No Change","N/A",IF(G9="New Tag Required",Lookup!F:F,IF(G9="Remove Old Tag",Lookup!F:F,IF(G9="N/A","N/A",""))))</f>
        <v>N/A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x14ac:dyDescent="0.25">
      <c r="A10" s="35" t="s">
        <v>66</v>
      </c>
      <c r="B10" s="30" t="s">
        <v>67</v>
      </c>
      <c r="C10" s="11" t="s">
        <v>72</v>
      </c>
      <c r="D10" s="17" t="s">
        <v>5</v>
      </c>
      <c r="E10" s="39">
        <v>283</v>
      </c>
      <c r="F10" s="39">
        <v>695</v>
      </c>
      <c r="G10" s="36" t="s">
        <v>2</v>
      </c>
      <c r="H10" s="17" t="s">
        <v>13</v>
      </c>
      <c r="J10" s="10" t="str">
        <f>IF(G10="No Change","N/A",IF(G10="New Tag Required",Lookup!F:F,IF(G10="Remove Old Tag",Lookup!F:F,IF(G10="N/A","N/A",""))))</f>
        <v>N/A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ht="14.45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4.45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4.45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37"/>
      <c r="L16" s="10"/>
      <c r="M16" s="10" t="str">
        <f>IF(H16="No Change","N/A",IF(H16="New Tag Required",Lookup!F:F,IF(H16="Remove Old Sign",Lookup!F:F,IF(H16="N/A","N/A",""))))</f>
        <v/>
      </c>
      <c r="N16" s="37"/>
      <c r="O16" s="10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36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4.45" x14ac:dyDescent="0.3">
      <c r="A22" s="40"/>
      <c r="C22" s="11"/>
      <c r="E22" s="36"/>
      <c r="F22" s="42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4.4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1"/>
      <c r="L23" s="11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4.4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4.4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1"/>
      <c r="O25" s="11"/>
    </row>
    <row r="26" spans="1:15" ht="14.4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ht="14.45" x14ac:dyDescent="0.3">
      <c r="A27" s="40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x14ac:dyDescent="0.25">
      <c r="A33" s="38"/>
      <c r="C33" s="11"/>
      <c r="E33" s="36"/>
      <c r="F33" s="36"/>
      <c r="G33" s="36"/>
      <c r="J33" s="10" t="str">
        <f>IF(G33="No Change","N/A",IF(G33="New Tag Required",Lookup!F:F,IF(G33="Remove Old Tag",Lookup!F:F,IF(G33="N/A","N/A",""))))</f>
        <v/>
      </c>
      <c r="K33" s="43"/>
      <c r="M33" s="10" t="str">
        <f>IF(H33="No Change","N/A",IF(H33="New Tag Required",Lookup!F:F,IF(H33="Remove Old Sign",Lookup!F:F,IF(H33="N/A","N/A",""))))</f>
        <v/>
      </c>
      <c r="N33" s="43"/>
    </row>
    <row r="34" spans="1:14" ht="15.75" thickBot="1" x14ac:dyDescent="0.3">
      <c r="A34" s="38"/>
      <c r="C34" s="11"/>
      <c r="E34" s="36"/>
      <c r="F34" s="36"/>
      <c r="G34" s="36"/>
      <c r="K34" s="43"/>
      <c r="N34" s="43"/>
    </row>
    <row r="35" spans="1:14" ht="45" x14ac:dyDescent="0.25">
      <c r="A35" s="38"/>
      <c r="C35" s="11"/>
      <c r="E35" s="36"/>
      <c r="F35" s="36"/>
      <c r="G35" s="44" t="s">
        <v>47</v>
      </c>
      <c r="H35" s="45" t="s">
        <v>48</v>
      </c>
      <c r="J35" s="46" t="s">
        <v>42</v>
      </c>
      <c r="K35" s="10"/>
      <c r="L35" s="10"/>
      <c r="M35" s="46" t="s">
        <v>43</v>
      </c>
    </row>
    <row r="36" spans="1:14" ht="15.75" thickBot="1" x14ac:dyDescent="0.3">
      <c r="A36" s="38"/>
      <c r="C36" s="11"/>
      <c r="E36" s="36"/>
      <c r="F36" s="36"/>
      <c r="G36" s="14">
        <f>COUNTIF(G6:G35,"New Tag Required")</f>
        <v>1</v>
      </c>
      <c r="H36" s="13">
        <f>COUNTIF(H6:H35,"New Sign Required")</f>
        <v>1</v>
      </c>
      <c r="J36" s="12">
        <f>COUNTIF(J6:J35,"Installed")</f>
        <v>0</v>
      </c>
      <c r="K36" s="10"/>
      <c r="L36" s="10"/>
      <c r="M36" s="12">
        <f>COUNTIF(M6:M35,"Installed")</f>
        <v>0</v>
      </c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38"/>
      <c r="C43" s="11"/>
      <c r="E43" s="36"/>
      <c r="F43" s="36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8"/>
      <c r="G45" s="36"/>
    </row>
    <row r="46" spans="1:14" x14ac:dyDescent="0.25">
      <c r="A46" s="47"/>
      <c r="C46" s="11"/>
      <c r="E46" s="36"/>
      <c r="F46" s="49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38"/>
      <c r="C48" s="11"/>
      <c r="E48" s="36"/>
      <c r="F48" s="48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0"/>
      <c r="C52" s="11"/>
      <c r="E52" s="36"/>
      <c r="F52" s="36"/>
      <c r="G52" s="36"/>
    </row>
    <row r="53" spans="1:7" x14ac:dyDescent="0.25">
      <c r="A53" s="51"/>
      <c r="C53" s="11"/>
      <c r="E53" s="36"/>
      <c r="F53" s="42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50"/>
      <c r="C55" s="11"/>
      <c r="E55" s="36"/>
      <c r="F55" s="36"/>
      <c r="G55" s="36"/>
    </row>
    <row r="56" spans="1:7" x14ac:dyDescent="0.25">
      <c r="A56" s="38"/>
      <c r="C56" s="11"/>
      <c r="E56" s="36"/>
      <c r="F56" s="36"/>
      <c r="G56" s="36"/>
    </row>
    <row r="57" spans="1:7" x14ac:dyDescent="0.25">
      <c r="A57" s="38"/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202" spans="3:3" x14ac:dyDescent="0.25">
      <c r="C202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41" priority="122" operator="containsText" text="New Tag Required">
      <formula>NOT(ISERROR(SEARCH("New Tag Required",G41)))</formula>
    </cfRule>
  </conditionalFormatting>
  <conditionalFormatting sqref="D41:D101 D6 D9">
    <cfRule type="containsText" dxfId="40" priority="121" operator="containsText" text="Yes">
      <formula>NOT(ISERROR(SEARCH("Yes",D6)))</formula>
    </cfRule>
  </conditionalFormatting>
  <conditionalFormatting sqref="H41:H101 H202:H423">
    <cfRule type="containsText" dxfId="39" priority="109" operator="containsText" text="New Sign Required">
      <formula>NOT(ISERROR(SEARCH("New Sign Required",H41)))</formula>
    </cfRule>
  </conditionalFormatting>
  <conditionalFormatting sqref="G41:G101">
    <cfRule type="containsText" dxfId="38" priority="108" operator="containsText" text="Action Required">
      <formula>NOT(ISERROR(SEARCH("Action Required",G41)))</formula>
    </cfRule>
  </conditionalFormatting>
  <conditionalFormatting sqref="H41:H101">
    <cfRule type="containsText" dxfId="37" priority="107" operator="containsText" text="Action Required">
      <formula>NOT(ISERROR(SEARCH("Action Required",H41)))</formula>
    </cfRule>
  </conditionalFormatting>
  <conditionalFormatting sqref="G6 G11:G34 G37:G40">
    <cfRule type="containsText" dxfId="36" priority="49" operator="containsText" text="New Tag Required">
      <formula>NOT(ISERROR(SEARCH("New Tag Required",G6)))</formula>
    </cfRule>
  </conditionalFormatting>
  <conditionalFormatting sqref="D11:D40">
    <cfRule type="containsText" dxfId="35" priority="48" operator="containsText" text="Yes">
      <formula>NOT(ISERROR(SEARCH("Yes",D11)))</formula>
    </cfRule>
  </conditionalFormatting>
  <conditionalFormatting sqref="H6 H11:H34 H37:H40">
    <cfRule type="containsText" dxfId="34" priority="47" operator="containsText" text="New Sign Required">
      <formula>NOT(ISERROR(SEARCH("New Sign Required",H6)))</formula>
    </cfRule>
  </conditionalFormatting>
  <conditionalFormatting sqref="G6 G11:G34 G37:G40">
    <cfRule type="containsText" dxfId="33" priority="46" operator="containsText" text="Action Required">
      <formula>NOT(ISERROR(SEARCH("Action Required",G6)))</formula>
    </cfRule>
  </conditionalFormatting>
  <conditionalFormatting sqref="H6 H11:H34 H37:H40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2:D201">
    <cfRule type="containsText" dxfId="28" priority="41" operator="containsText" text="Yes">
      <formula>NOT(ISERROR(SEARCH("Yes",D102)))</formula>
    </cfRule>
  </conditionalFormatting>
  <conditionalFormatting sqref="H102:H201">
    <cfRule type="containsText" dxfId="27" priority="40" operator="containsText" text="New Sign Required">
      <formula>NOT(ISERROR(SEARCH("New Sign Required",H102)))</formula>
    </cfRule>
  </conditionalFormatting>
  <conditionalFormatting sqref="G102:G201">
    <cfRule type="containsText" dxfId="26" priority="39" operator="containsText" text="Action Required">
      <formula>NOT(ISERROR(SEARCH("Action Required",G102)))</formula>
    </cfRule>
  </conditionalFormatting>
  <conditionalFormatting sqref="H102:H201">
    <cfRule type="containsText" dxfId="25" priority="38" operator="containsText" text="Action Required">
      <formula>NOT(ISERROR(SEARCH("Action Required",H102)))</formula>
    </cfRule>
  </conditionalFormatting>
  <conditionalFormatting sqref="D10">
    <cfRule type="containsText" dxfId="24" priority="35" operator="containsText" text="Yes">
      <formula>NOT(ISERROR(SEARCH("Yes",D10)))</formula>
    </cfRule>
  </conditionalFormatting>
  <conditionalFormatting sqref="D7:D8">
    <cfRule type="containsText" dxfId="23" priority="24" operator="containsText" text="Yes">
      <formula>NOT(ISERROR(SEARCH("Yes",D7)))</formula>
    </cfRule>
  </conditionalFormatting>
  <conditionalFormatting sqref="G7:G8">
    <cfRule type="containsText" dxfId="22" priority="23" operator="containsText" text="New Tag Required">
      <formula>NOT(ISERROR(SEARCH("New Tag Required",G7)))</formula>
    </cfRule>
  </conditionalFormatting>
  <conditionalFormatting sqref="H7:H8">
    <cfRule type="containsText" dxfId="21" priority="22" operator="containsText" text="New Sign Required">
      <formula>NOT(ISERROR(SEARCH("New Sign Required",H7)))</formula>
    </cfRule>
  </conditionalFormatting>
  <conditionalFormatting sqref="G7:G8">
    <cfRule type="containsText" dxfId="20" priority="21" operator="containsText" text="Action Required">
      <formula>NOT(ISERROR(SEARCH("Action Required",G7)))</formula>
    </cfRule>
  </conditionalFormatting>
  <conditionalFormatting sqref="H7:H8">
    <cfRule type="containsText" dxfId="19" priority="20" operator="containsText" text="Action Required">
      <formula>NOT(ISERROR(SEARCH("Action Required",H7)))</formula>
    </cfRule>
  </conditionalFormatting>
  <conditionalFormatting sqref="G9">
    <cfRule type="containsText" dxfId="18" priority="19" operator="containsText" text="New Tag Required">
      <formula>NOT(ISERROR(SEARCH("New Tag Required",G9)))</formula>
    </cfRule>
  </conditionalFormatting>
  <conditionalFormatting sqref="H9">
    <cfRule type="containsText" dxfId="17" priority="18" operator="containsText" text="New Sign Required">
      <formula>NOT(ISERROR(SEARCH("New Sign Required",H9)))</formula>
    </cfRule>
  </conditionalFormatting>
  <conditionalFormatting sqref="G9">
    <cfRule type="containsText" dxfId="16" priority="17" operator="containsText" text="Action Required">
      <formula>NOT(ISERROR(SEARCH("Action Required",G9)))</formula>
    </cfRule>
  </conditionalFormatting>
  <conditionalFormatting sqref="H9">
    <cfRule type="containsText" dxfId="15" priority="16" operator="containsText" text="Action Required">
      <formula>NOT(ISERROR(SEARCH("Action Required",H9)))</formula>
    </cfRule>
  </conditionalFormatting>
  <conditionalFormatting sqref="J2:N2">
    <cfRule type="cellIs" dxfId="14" priority="15" operator="notEqual">
      <formula>0</formula>
    </cfRule>
  </conditionalFormatting>
  <conditionalFormatting sqref="J6:J33">
    <cfRule type="cellIs" dxfId="13" priority="14" operator="equal">
      <formula>0</formula>
    </cfRule>
  </conditionalFormatting>
  <conditionalFormatting sqref="M6:M33">
    <cfRule type="cellIs" dxfId="12" priority="13" operator="equal">
      <formula>0</formula>
    </cfRule>
  </conditionalFormatting>
  <conditionalFormatting sqref="J6:J33 M6:M33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6">
    <cfRule type="expression" dxfId="8" priority="9">
      <formula>$J6="Log Issues"</formula>
    </cfRule>
  </conditionalFormatting>
  <conditionalFormatting sqref="N6:N16">
    <cfRule type="expression" dxfId="7" priority="8">
      <formula>$M6="Log Issues"</formula>
    </cfRule>
  </conditionalFormatting>
  <conditionalFormatting sqref="G10">
    <cfRule type="containsText" dxfId="6" priority="7" operator="containsText" text="New Tag Required">
      <formula>NOT(ISERROR(SEARCH("New Tag Required",G10)))</formula>
    </cfRule>
  </conditionalFormatting>
  <conditionalFormatting sqref="H10">
    <cfRule type="containsText" dxfId="5" priority="6" operator="containsText" text="New Sign Required">
      <formula>NOT(ISERROR(SEARCH("New Sign Required",H10)))</formula>
    </cfRule>
  </conditionalFormatting>
  <conditionalFormatting sqref="G10">
    <cfRule type="containsText" dxfId="4" priority="5" operator="containsText" text="Action Required">
      <formula>NOT(ISERROR(SEARCH("Action Required",G10)))</formula>
    </cfRule>
  </conditionalFormatting>
  <conditionalFormatting sqref="H10">
    <cfRule type="containsText" dxfId="3" priority="4" operator="containsText" text="Action Required">
      <formula>NOT(ISERROR(SEARCH("Action Required",H10)))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H37:H201 H34</xm:sqref>
        </x14:dataValidation>
        <x14:dataValidation type="list" allowBlank="1" showInputMessage="1" showErrorMessage="1">
          <x14:formula1>
            <xm:f>Lookup!$A$1:$A$4</xm:f>
          </x14:formula1>
          <xm:sqref>G37:G201 G34</xm:sqref>
        </x14:dataValidation>
        <x14:dataValidation type="list" allowBlank="1" showInputMessage="1" showErrorMessage="1">
          <x14:formula1>
            <xm:f>[1]Lookup!#REF!</xm:f>
          </x14:formula1>
          <xm:sqref>O6:O16</xm:sqref>
        </x14:dataValidation>
        <x14:dataValidation type="list" allowBlank="1" showInputMessage="1">
          <x14:formula1>
            <xm:f>Lookup!$E$1:$E$18</xm:f>
          </x14:formula1>
          <xm:sqref>C6:C201</xm:sqref>
        </x14:dataValidation>
        <x14:dataValidation type="list" allowBlank="1" showInputMessage="1" showErrorMessage="1">
          <x14:formula1>
            <xm:f>Lookup!$A$1:$A$8</xm:f>
          </x14:formula1>
          <xm:sqref>G6:G33</xm:sqref>
        </x14:dataValidation>
        <x14:dataValidation type="list" allowBlank="1" showInputMessage="1" showErrorMessage="1">
          <x14:formula1>
            <xm:f>Lookup!$D$1:$D$10</xm:f>
          </x14:formula1>
          <xm:sqref>H6:H33</xm:sqref>
        </x14:dataValidation>
        <x14:dataValidation type="list" allowBlank="1" showInputMessage="1" showErrorMessage="1">
          <x14:formula1>
            <xm:f>Lookup!$F$1:$F$7</xm:f>
          </x14:formula1>
          <xm:sqref>J6:J33</xm:sqref>
        </x14:dataValidation>
        <x14:dataValidation type="list" allowBlank="1" showInputMessage="1" showErrorMessage="1">
          <x14:formula1>
            <xm:f>Lookup!$F$1:$F$8</xm:f>
          </x14:formula1>
          <xm:sqref>M6:M33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2013-09-05T20:50:09Z</dcterms:modified>
</cp:coreProperties>
</file>