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86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B1" i="4" l="1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H30" i="1" l="1"/>
  <c r="G30" i="1"/>
  <c r="M30" i="1" l="1"/>
  <c r="K2" i="1" s="1"/>
  <c r="J30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<sst xmlns="http://schemas.openxmlformats.org/spreadsheetml/2006/main" count="136" uniqueCount="100">
  <si>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</si>
  <si>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</si>
  <si>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</si>
  <si>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</si>
  <si>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</si>
  <si>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</si>
  <si>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</si>
  <si>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</si>
  <si>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</si>
  <si>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</si>
  <si>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</si>
  <si>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</si>
  <si>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</si>
  <si>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</si>
  <si>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</si>
  <si>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</si>
  <si>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</si>
  <si>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</si>
  <si>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</si>
  <si>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</si>
  <si>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</si>
  <si>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</si>
  <si>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</si>
  <si>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</si>
  <si>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</si>
  <si>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</si>
  <si>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</si>
  <si>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</si>
  <si>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</si>
  <si>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</si>
  <si>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</si>
  <si>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</si>
  <si>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</si>
  <si>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</si>
  <si>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</si>
  <si>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</si>
  <si>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</si>
  <si>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</si>
  <si>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</si>
  <si>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</si>
  <si>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</si>
  <si>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</si>
  <si>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</si>
  <si>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</si>
  <si>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</si>
  <si>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</si>
  <si>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</si>
  <si>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</si>
  <si>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</si>
  <si>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</si>
  <si>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</si>
  <si>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</si>
  <si>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</si>
  <si>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</si>
  <si>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</si>
  <si>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</si>
  <si>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</si>
  <si>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</si>
  <si>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</si>
  <si>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</si>
  <si>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</si>
  <si>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</si>
  <si>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</si>
  <si>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</si>
  <si>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</si>
  <si>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</si>
  <si>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</si>
  <si>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</si>
  <si>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</si>
  <si>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</si>
  <si>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</si>
  <si>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</si>
  <si>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</si>
  <si>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</si>
  <si>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</si>
  <si>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0286</t>
  </si>
  <si>
    <t>A149</t>
  </si>
  <si>
    <t>A151</t>
  </si>
  <si>
    <t>A151A</t>
  </si>
  <si>
    <t>A151B</t>
  </si>
  <si>
    <t>A151C</t>
  </si>
  <si>
    <t>A151D</t>
  </si>
  <si>
    <t>01</t>
  </si>
  <si>
    <t>Room Label Change: A149B Changed To A151</t>
  </si>
  <si>
    <t>Room Label Change: A149B1 Changed To A151A</t>
  </si>
  <si>
    <t>Room Label Change: A149B2 Changed To A151B</t>
  </si>
  <si>
    <t>Room Label Change: A149B3 Changed To A151C</t>
  </si>
  <si>
    <t>Room Label Change: A149A Changed To A151D and made smaller</t>
  </si>
  <si>
    <t>no</t>
  </si>
  <si>
    <t>LX-0286-01-A0151</t>
  </si>
  <si>
    <t>ASTECC - Room A0151</t>
  </si>
  <si>
    <t>LX-0286-01-A0151A</t>
  </si>
  <si>
    <t>LX-0286-01-A0151B</t>
  </si>
  <si>
    <t>LX-0286-01-A0151C</t>
  </si>
  <si>
    <t>LX-0286-01-A0151D</t>
  </si>
  <si>
    <t>ASTECC - Room A0151A</t>
  </si>
  <si>
    <t>ASTECC - Room A0151B</t>
  </si>
  <si>
    <t>ASTECC - Room A0151C</t>
  </si>
  <si>
    <t>ASTECC - Room A0151D</t>
  </si>
  <si>
    <t>Gretchen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</si>
</sst>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 applyFont="1" applyAlignment="1" applyProtection="1">
      <alignment wrapText="1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6"/>
  <sheetViews>
    <sheetView tabSelected="1" zoomScale="90" zoomScaleNormal="90" workbookViewId="0">
      <selection activeCell="C18" sqref="C18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7" width="25.6640625" style="16" customWidth="1"/>
    <col min="8" max="8" width="18.5546875" style="16" customWidth="1"/>
    <col min="9" max="9" width="41.1093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4" t="s">
        <v>7</v>
      </c>
      <c r="B1" s="78" t="s">
        <v>75</v>
      </c>
      <c r="C1" s="78"/>
      <c r="F1" s="66" t="s">
        <v>10</v>
      </c>
      <c r="G1" s="18">
        <v>42541</v>
      </c>
      <c r="J1" s="68" t="s">
        <v>34</v>
      </c>
      <c r="K1" s="68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5" t="s">
        <v>8</v>
      </c>
      <c r="B2" s="79" t="str">
        <f>VLOOKUP(B1,BuildingList!A:B,2,FALSE)</f>
        <v>ASTeCC</v>
      </c>
      <c r="C2" s="79"/>
      <c r="F2" s="67" t="s">
        <v>12</v>
      </c>
      <c r="G2" s="22" t="s">
        <v>59</v>
      </c>
      <c r="J2" s="15">
        <f>G30-J30</f>
        <v>6</v>
      </c>
      <c r="K2" s="15">
        <f>H30-M30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37</v>
      </c>
      <c r="K5" s="71" t="s">
        <v>38</v>
      </c>
      <c r="L5" s="71" t="s">
        <v>39</v>
      </c>
      <c r="M5" s="71" t="s">
        <v>40</v>
      </c>
      <c r="N5" s="71" t="s">
        <v>38</v>
      </c>
      <c r="O5" s="71" t="s">
        <v>39</v>
      </c>
    </row>
    <row r="6" spans="1:16" s="41" customFormat="1" ht="43.8" customHeight="1" thickTop="1" x14ac:dyDescent="0.3">
      <c r="A6" s="41" t="s">
        <v>76</v>
      </c>
      <c r="B6" s="48" t="s">
        <v>82</v>
      </c>
      <c r="C6" s="42" t="s">
        <v>24</v>
      </c>
      <c r="D6" s="41" t="s">
        <v>5</v>
      </c>
      <c r="E6" s="50">
        <v>0</v>
      </c>
      <c r="F6" s="50">
        <v>114</v>
      </c>
      <c r="G6" s="50" t="s">
        <v>3</v>
      </c>
      <c r="I6" s="75"/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ht="30" customHeight="1" x14ac:dyDescent="0.3">
      <c r="A7" s="61" t="s">
        <v>77</v>
      </c>
      <c r="B7" s="48" t="s">
        <v>82</v>
      </c>
      <c r="C7" s="42" t="s">
        <v>83</v>
      </c>
      <c r="D7" s="41" t="s">
        <v>6</v>
      </c>
      <c r="E7" s="50">
        <v>126</v>
      </c>
      <c r="F7" s="50">
        <v>126</v>
      </c>
      <c r="G7" s="50" t="s">
        <v>3</v>
      </c>
      <c r="I7" s="75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30" customHeight="1" x14ac:dyDescent="0.3">
      <c r="A8" s="61" t="s">
        <v>78</v>
      </c>
      <c r="B8" s="48" t="s">
        <v>82</v>
      </c>
      <c r="C8" s="42" t="s">
        <v>84</v>
      </c>
      <c r="D8" s="41" t="s">
        <v>88</v>
      </c>
      <c r="E8" s="50">
        <v>96</v>
      </c>
      <c r="F8" s="50">
        <v>96</v>
      </c>
      <c r="G8" s="50" t="s">
        <v>3</v>
      </c>
      <c r="I8" s="75"/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30" customHeight="1" x14ac:dyDescent="0.3">
      <c r="A9" s="61" t="s">
        <v>79</v>
      </c>
      <c r="B9" s="48" t="s">
        <v>82</v>
      </c>
      <c r="C9" s="42" t="s">
        <v>85</v>
      </c>
      <c r="D9" s="41" t="s">
        <v>6</v>
      </c>
      <c r="E9" s="50">
        <v>96</v>
      </c>
      <c r="F9" s="50">
        <v>96</v>
      </c>
      <c r="G9" s="50" t="s">
        <v>3</v>
      </c>
      <c r="I9" s="75"/>
      <c r="J9" s="59">
        <f>IF(G9="No Change","N/A",IF(G9="New Tag Required",Lookup!F:F,IF(G9="Remove Old Tag",Lookup!F:F,IF(G9="N/A","N/A",""))))</f>
        <v>0</v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ht="30" customHeight="1" x14ac:dyDescent="0.3">
      <c r="A10" s="61" t="s">
        <v>80</v>
      </c>
      <c r="B10" s="48" t="s">
        <v>82</v>
      </c>
      <c r="C10" s="42" t="s">
        <v>86</v>
      </c>
      <c r="D10" s="41" t="s">
        <v>6</v>
      </c>
      <c r="E10" s="50">
        <v>112</v>
      </c>
      <c r="F10" s="50">
        <v>112</v>
      </c>
      <c r="G10" s="50" t="s">
        <v>3</v>
      </c>
      <c r="I10" s="75"/>
      <c r="J10" s="59">
        <f>IF(G10="No Change","N/A",IF(G10="New Tag Required",Lookup!F:F,IF(G10="Remove Old Tag",Lookup!F:F,IF(G10="N/A","N/A",""))))</f>
        <v>0</v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ht="30" customHeight="1" x14ac:dyDescent="0.3">
      <c r="A11" s="61" t="s">
        <v>81</v>
      </c>
      <c r="B11" s="48" t="s">
        <v>82</v>
      </c>
      <c r="C11" s="42" t="s">
        <v>87</v>
      </c>
      <c r="D11" s="41" t="s">
        <v>5</v>
      </c>
      <c r="E11" s="50">
        <v>242</v>
      </c>
      <c r="F11" s="50">
        <v>126</v>
      </c>
      <c r="G11" s="50" t="s">
        <v>3</v>
      </c>
      <c r="I11" s="75"/>
      <c r="J11" s="59">
        <f>IF(G11="No Change","N/A",IF(G11="New Tag Required",Lookup!F:F,IF(G11="Remove Old Tag",Lookup!F:F,IF(G11="N/A","N/A",""))))</f>
        <v>0</v>
      </c>
      <c r="K11" s="62"/>
      <c r="L11" s="42"/>
      <c r="M11" s="59" t="str">
        <f>IF(H11="No Change","N/A",IF(H11="New Tag Required",Lookup!F:F,IF(H11="Remove Old Sign",Lookup!F:F,IF(H11="N/A","N/A",""))))</f>
        <v/>
      </c>
      <c r="N11" s="62"/>
      <c r="O11" s="42"/>
    </row>
    <row r="12" spans="1:16" s="41" customFormat="1" x14ac:dyDescent="0.3">
      <c r="A12" s="61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2"/>
      <c r="L12" s="42"/>
      <c r="M12" s="59" t="str">
        <f>IF(H12="No Change","N/A",IF(H12="New Tag Required",Lookup!F:F,IF(H12="Remove Old Sign",Lookup!F:F,IF(H12="N/A","N/A",""))))</f>
        <v/>
      </c>
      <c r="N12" s="62"/>
      <c r="O12" s="42"/>
    </row>
    <row r="13" spans="1:16" s="41" customFormat="1" x14ac:dyDescent="0.3">
      <c r="A13" s="61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2"/>
      <c r="L13" s="42"/>
      <c r="M13" s="59" t="str">
        <f>IF(H13="No Change","N/A",IF(H13="New Tag Required",Lookup!F:F,IF(H13="Remove Old Sign",Lookup!F:F,IF(H13="N/A","N/A",""))))</f>
        <v/>
      </c>
      <c r="N13" s="62"/>
      <c r="O13" s="42"/>
    </row>
    <row r="14" spans="1:16" s="41" customFormat="1" x14ac:dyDescent="0.3">
      <c r="A14" s="61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2"/>
      <c r="L14" s="42"/>
      <c r="M14" s="59" t="str">
        <f>IF(H14="No Change","N/A",IF(H14="New Tag Required",Lookup!F:F,IF(H14="Remove Old Sign",Lookup!F:F,IF(H14="N/A","N/A",""))))</f>
        <v/>
      </c>
      <c r="N14" s="62"/>
      <c r="O14" s="42"/>
    </row>
    <row r="15" spans="1:16" s="41" customFormat="1" x14ac:dyDescent="0.3">
      <c r="A15" s="61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2"/>
      <c r="L15" s="42"/>
      <c r="M15" s="59" t="str">
        <f>IF(H15="No Change","N/A",IF(H15="New Tag Required",Lookup!F:F,IF(H15="Remove Old Sign",Lookup!F:F,IF(H15="N/A","N/A",""))))</f>
        <v/>
      </c>
      <c r="N15" s="62"/>
      <c r="O15" s="42"/>
    </row>
    <row r="16" spans="1:16" s="41" customFormat="1" x14ac:dyDescent="0.3">
      <c r="A16" s="61"/>
      <c r="B16" s="48"/>
      <c r="C16" s="42"/>
      <c r="E16" s="50"/>
      <c r="F16" s="51"/>
      <c r="G16" s="50"/>
      <c r="I16" s="42"/>
      <c r="J16" s="59" t="str">
        <f>IF(G16="No Change","N/A",IF(G16="New Tag Required",Lookup!F:F,IF(G16="Remove Old Tag",Lookup!F:F,IF(G16="N/A","N/A",""))))</f>
        <v/>
      </c>
      <c r="K16" s="62"/>
      <c r="L16" s="42"/>
      <c r="M16" s="59" t="str">
        <f>IF(H16="No Change","N/A",IF(H16="New Tag Required",Lookup!F:F,IF(H16="Remove Old Sign",Lookup!F:F,IF(H16="N/A","N/A",""))))</f>
        <v/>
      </c>
      <c r="N16" s="62"/>
      <c r="O16" s="42"/>
    </row>
    <row r="17" spans="1:15" s="41" customFormat="1" x14ac:dyDescent="0.3">
      <c r="A17" s="61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2"/>
      <c r="L17" s="42"/>
      <c r="M17" s="59" t="str">
        <f>IF(H17="No Change","N/A",IF(H17="New Tag Required",Lookup!F:F,IF(H17="Remove Old Sign",Lookup!F:F,IF(H17="N/A","N/A",""))))</f>
        <v/>
      </c>
      <c r="N17" s="62"/>
      <c r="O17" s="42"/>
    </row>
    <row r="18" spans="1:15" s="41" customFormat="1" x14ac:dyDescent="0.3">
      <c r="A18" s="61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3"/>
      <c r="M18" s="59" t="str">
        <f>IF(H18="No Change","N/A",IF(H18="New Tag Required",Lookup!F:F,IF(H18="Remove Old Sign",Lookup!F:F,IF(H18="N/A","N/A",""))))</f>
        <v/>
      </c>
      <c r="N18" s="62"/>
      <c r="O18" s="42"/>
    </row>
    <row r="19" spans="1:15" s="41" customFormat="1" x14ac:dyDescent="0.3">
      <c r="A19" s="61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3"/>
      <c r="M19" s="59" t="str">
        <f>IF(H19="No Change","N/A",IF(H19="New Tag Required",Lookup!F:F,IF(H19="Remove Old Sign",Lookup!F:F,IF(H19="N/A","N/A",""))))</f>
        <v/>
      </c>
      <c r="N19" s="62"/>
      <c r="O19" s="42"/>
    </row>
    <row r="20" spans="1:15" s="41" customFormat="1" x14ac:dyDescent="0.3">
      <c r="A20" s="61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3"/>
      <c r="M20" s="59" t="str">
        <f>IF(H20="No Change","N/A",IF(H20="New Tag Required",Lookup!F:F,IF(H20="Remove Old Sign",Lookup!F:F,IF(H20="N/A","N/A",""))))</f>
        <v/>
      </c>
      <c r="N20" s="63"/>
    </row>
    <row r="21" spans="1:15" s="41" customFormat="1" x14ac:dyDescent="0.3">
      <c r="A21" s="61"/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3"/>
      <c r="M21" s="59" t="str">
        <f>IF(H21="No Change","N/A",IF(H21="New Tag Required",Lookup!F:F,IF(H21="Remove Old Sign",Lookup!F:F,IF(H21="N/A","N/A",""))))</f>
        <v/>
      </c>
      <c r="N21" s="63"/>
    </row>
    <row r="22" spans="1:15" s="41" customFormat="1" x14ac:dyDescent="0.3">
      <c r="A22" s="49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3"/>
      <c r="M22" s="59" t="str">
        <f>IF(H22="No Change","N/A",IF(H22="New Tag Required",Lookup!F:F,IF(H22="Remove Old Sign",Lookup!F:F,IF(H22="N/A","N/A",""))))</f>
        <v/>
      </c>
      <c r="N22" s="63"/>
    </row>
    <row r="23" spans="1:15" s="41" customFormat="1" x14ac:dyDescent="0.3">
      <c r="A23" s="49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3"/>
      <c r="M23" s="59" t="str">
        <f>IF(H23="No Change","N/A",IF(H23="New Tag Required",Lookup!F:F,IF(H23="Remove Old Sign",Lookup!F:F,IF(H23="N/A","N/A",""))))</f>
        <v/>
      </c>
      <c r="N23" s="63"/>
    </row>
    <row r="24" spans="1:15" s="41" customFormat="1" x14ac:dyDescent="0.3">
      <c r="A24" s="49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3"/>
      <c r="M24" s="59" t="str">
        <f>IF(H24="No Change","N/A",IF(H24="New Tag Required",Lookup!F:F,IF(H24="Remove Old Sign",Lookup!F:F,IF(H24="N/A","N/A",""))))</f>
        <v/>
      </c>
      <c r="N24" s="63"/>
    </row>
    <row r="25" spans="1:15" x14ac:dyDescent="0.3">
      <c r="A25" s="56"/>
      <c r="C25" s="11"/>
      <c r="E25" s="30"/>
      <c r="F25" s="30"/>
      <c r="G25" s="30"/>
      <c r="J25" s="10" t="str">
        <f>IF(G25="No Change","N/A",IF(G25="New Tag Required",Lookup!F:F,IF(G25="Remove Old Tag",Lookup!F:F,IF(G25="N/A","N/A",""))))</f>
        <v/>
      </c>
      <c r="K25" s="32"/>
      <c r="M25" s="10" t="str">
        <f>IF(H25="No Change","N/A",IF(H25="New Tag Required",Lookup!F:F,IF(H25="Remove Old Sign",Lookup!F:F,IF(H25="N/A","N/A",""))))</f>
        <v/>
      </c>
      <c r="N25" s="32"/>
    </row>
    <row r="26" spans="1:15" x14ac:dyDescent="0.3">
      <c r="A26" s="56"/>
      <c r="C26" s="11"/>
      <c r="E26" s="30"/>
      <c r="F26" s="30"/>
      <c r="G26" s="30"/>
      <c r="J26" s="10" t="str">
        <f>IF(G26="No Change","N/A",IF(G26="New Tag Required",Lookup!F:F,IF(G26="Remove Old Tag",Lookup!F:F,IF(G26="N/A","N/A",""))))</f>
        <v/>
      </c>
      <c r="K26" s="32"/>
      <c r="M26" s="10" t="str">
        <f>IF(H26="No Change","N/A",IF(H26="New Tag Required",Lookup!F:F,IF(H26="Remove Old Sign",Lookup!F:F,IF(H26="N/A","N/A",""))))</f>
        <v/>
      </c>
      <c r="N26" s="32"/>
    </row>
    <row r="27" spans="1:15" x14ac:dyDescent="0.3">
      <c r="A27" s="56"/>
      <c r="C27" s="11"/>
      <c r="E27" s="30"/>
      <c r="F27" s="30"/>
      <c r="G27" s="30"/>
      <c r="J27" s="10" t="str">
        <f>IF(G27="No Change","N/A",IF(G27="New Tag Required",Lookup!F:F,IF(G27="Remove Old Tag",Lookup!F:F,IF(G27="N/A","N/A",""))))</f>
        <v/>
      </c>
      <c r="K27" s="32"/>
      <c r="M27" s="10" t="str">
        <f>IF(H27="No Change","N/A",IF(H27="New Tag Required",Lookup!F:F,IF(H27="Remove Old Sign",Lookup!F:F,IF(H27="N/A","N/A",""))))</f>
        <v/>
      </c>
      <c r="N27" s="32"/>
    </row>
    <row r="28" spans="1:15" ht="15" thickBot="1" x14ac:dyDescent="0.35">
      <c r="A28" s="56"/>
      <c r="C28" s="11"/>
      <c r="E28" s="30"/>
      <c r="F28" s="30"/>
      <c r="G28" s="30"/>
      <c r="K28" s="32"/>
      <c r="N28" s="32"/>
    </row>
    <row r="29" spans="1:15" ht="43.2" x14ac:dyDescent="0.3">
      <c r="A29" s="56"/>
      <c r="C29" s="11"/>
      <c r="E29" s="30"/>
      <c r="F29" s="30"/>
      <c r="G29" s="72" t="s">
        <v>46</v>
      </c>
      <c r="H29" s="73" t="s">
        <v>47</v>
      </c>
      <c r="J29" s="74" t="s">
        <v>41</v>
      </c>
      <c r="K29" s="10"/>
      <c r="L29" s="10"/>
      <c r="M29" s="74" t="s">
        <v>42</v>
      </c>
    </row>
    <row r="30" spans="1:15" ht="15" thickBot="1" x14ac:dyDescent="0.35">
      <c r="A30" s="56"/>
      <c r="C30" s="11"/>
      <c r="E30" s="30"/>
      <c r="F30" s="30"/>
      <c r="G30" s="14">
        <f>COUNTIF(G6:G29,"New Tag Required")</f>
        <v>6</v>
      </c>
      <c r="H30" s="13">
        <f>COUNTIF(H6:H29,"New Sign Required")</f>
        <v>0</v>
      </c>
      <c r="J30" s="12">
        <f>COUNTIF(J6:J29,"Installed")</f>
        <v>0</v>
      </c>
      <c r="K30" s="10"/>
      <c r="L30" s="10"/>
      <c r="M30" s="12">
        <f>COUNTIF(M6:M29,"Installed")</f>
        <v>0</v>
      </c>
    </row>
    <row r="31" spans="1:15" x14ac:dyDescent="0.3">
      <c r="A31" s="56"/>
      <c r="C31" s="11"/>
      <c r="E31" s="30"/>
      <c r="F31" s="30"/>
      <c r="G31" s="30"/>
    </row>
    <row r="32" spans="1:15" x14ac:dyDescent="0.3">
      <c r="A32" s="56"/>
      <c r="C32" s="11"/>
      <c r="E32" s="30"/>
      <c r="F32" s="30"/>
      <c r="G32" s="30"/>
    </row>
    <row r="33" spans="1:7" x14ac:dyDescent="0.3">
      <c r="A33" s="56"/>
      <c r="C33" s="11"/>
      <c r="E33" s="30"/>
      <c r="F33" s="30"/>
      <c r="G33" s="30"/>
    </row>
    <row r="34" spans="1:7" x14ac:dyDescent="0.3">
      <c r="A34" s="56"/>
      <c r="C34" s="11"/>
      <c r="E34" s="30"/>
      <c r="F34" s="30"/>
      <c r="G34" s="30"/>
    </row>
    <row r="35" spans="1:7" x14ac:dyDescent="0.3">
      <c r="A35" s="56"/>
      <c r="C35" s="11"/>
      <c r="E35" s="30"/>
      <c r="F35" s="30"/>
      <c r="G35" s="30"/>
    </row>
    <row r="36" spans="1:7" x14ac:dyDescent="0.3">
      <c r="A36" s="56"/>
      <c r="C36" s="11"/>
      <c r="E36" s="30"/>
      <c r="F36" s="30"/>
      <c r="G36" s="30"/>
    </row>
    <row r="37" spans="1:7" x14ac:dyDescent="0.3">
      <c r="A37" s="56"/>
      <c r="C37" s="11"/>
      <c r="E37" s="30"/>
      <c r="F37" s="30"/>
      <c r="G37" s="30"/>
    </row>
    <row r="38" spans="1:7" x14ac:dyDescent="0.3">
      <c r="A38" s="57"/>
      <c r="C38" s="11"/>
      <c r="E38" s="30"/>
      <c r="F38" s="33"/>
      <c r="G38" s="30"/>
    </row>
    <row r="39" spans="1:7" x14ac:dyDescent="0.3">
      <c r="A39" s="57"/>
      <c r="C39" s="11"/>
      <c r="E39" s="30"/>
      <c r="F39" s="33"/>
      <c r="G39" s="30"/>
    </row>
    <row r="40" spans="1:7" x14ac:dyDescent="0.3">
      <c r="A40" s="57"/>
      <c r="C40" s="11"/>
      <c r="E40" s="30"/>
      <c r="F40" s="34"/>
      <c r="G40" s="30"/>
    </row>
    <row r="41" spans="1:7" x14ac:dyDescent="0.3">
      <c r="A41" s="56"/>
      <c r="C41" s="11"/>
      <c r="E41" s="30"/>
      <c r="F41" s="33"/>
      <c r="G41" s="30"/>
    </row>
    <row r="42" spans="1:7" x14ac:dyDescent="0.3">
      <c r="A42" s="56"/>
      <c r="C42" s="11"/>
      <c r="E42" s="30"/>
      <c r="F42" s="33"/>
      <c r="G42" s="30"/>
    </row>
    <row r="43" spans="1:7" x14ac:dyDescent="0.3">
      <c r="A43" s="58"/>
      <c r="C43" s="11"/>
      <c r="E43" s="30"/>
      <c r="F43" s="30"/>
      <c r="G43" s="30"/>
    </row>
    <row r="44" spans="1:7" x14ac:dyDescent="0.3">
      <c r="A44" s="58"/>
      <c r="C44" s="11"/>
      <c r="E44" s="30"/>
      <c r="F44" s="30"/>
      <c r="G44" s="30"/>
    </row>
    <row r="45" spans="1:7" x14ac:dyDescent="0.3">
      <c r="A45" s="58"/>
      <c r="C45" s="11"/>
      <c r="E45" s="30"/>
      <c r="F45" s="30"/>
      <c r="G45" s="30"/>
    </row>
    <row r="46" spans="1:7" x14ac:dyDescent="0.3">
      <c r="A46" s="58"/>
      <c r="C46" s="11"/>
      <c r="E46" s="30"/>
      <c r="F46" s="30"/>
      <c r="G46" s="30"/>
    </row>
    <row r="47" spans="1:7" x14ac:dyDescent="0.3">
      <c r="A47" s="58"/>
      <c r="C47" s="11"/>
      <c r="E47" s="30"/>
      <c r="F47" s="31"/>
      <c r="G47" s="30"/>
    </row>
    <row r="48" spans="1:7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6"/>
      <c r="C50" s="11"/>
      <c r="E50" s="30"/>
      <c r="F50" s="30"/>
      <c r="G50" s="30"/>
    </row>
    <row r="51" spans="1:7" x14ac:dyDescent="0.3">
      <c r="A51" s="56"/>
      <c r="C51" s="11"/>
    </row>
    <row r="52" spans="1:7" x14ac:dyDescent="0.3">
      <c r="C52" s="11"/>
    </row>
    <row r="53" spans="1:7" x14ac:dyDescent="0.3">
      <c r="C53" s="11"/>
    </row>
    <row r="54" spans="1:7" x14ac:dyDescent="0.3">
      <c r="C54" s="11"/>
    </row>
    <row r="55" spans="1:7" x14ac:dyDescent="0.3">
      <c r="C55" s="11"/>
    </row>
    <row r="56" spans="1:7" x14ac:dyDescent="0.3"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196" spans="3:3" x14ac:dyDescent="0.3">
      <c r="C196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5:G49 G7:G28">
    <cfRule type="containsText" dxfId="39" priority="144" operator="containsText" text="New Tag Required">
      <formula>NOT(ISERROR(SEARCH("New Tag Required",G7)))</formula>
    </cfRule>
  </conditionalFormatting>
  <conditionalFormatting sqref="D35:D95 D6:D11">
    <cfRule type="containsText" dxfId="38" priority="143" operator="containsText" text="Yes">
      <formula>NOT(ISERROR(SEARCH("Yes",D6)))</formula>
    </cfRule>
  </conditionalFormatting>
  <conditionalFormatting sqref="H35:H95 H196:H417 H7:H28">
    <cfRule type="containsText" dxfId="37" priority="131" operator="containsText" text="New Sign Required">
      <formula>NOT(ISERROR(SEARCH("New Sign Required",H7)))</formula>
    </cfRule>
  </conditionalFormatting>
  <conditionalFormatting sqref="G35:G95 G7:H28">
    <cfRule type="containsText" dxfId="36" priority="130" operator="containsText" text="Action Required">
      <formula>NOT(ISERROR(SEARCH("Action Required",G7)))</formula>
    </cfRule>
  </conditionalFormatting>
  <conditionalFormatting sqref="H35:H95">
    <cfRule type="containsText" dxfId="35" priority="129" operator="containsText" text="Action Required">
      <formula>NOT(ISERROR(SEARCH("Action Required",H35)))</formula>
    </cfRule>
  </conditionalFormatting>
  <conditionalFormatting sqref="G6 G31:G34">
    <cfRule type="containsText" dxfId="34" priority="71" operator="containsText" text="New Tag Required">
      <formula>NOT(ISERROR(SEARCH("New Tag Required",G6)))</formula>
    </cfRule>
  </conditionalFormatting>
  <conditionalFormatting sqref="D12:D34">
    <cfRule type="containsText" dxfId="33" priority="70" operator="containsText" text="Yes">
      <formula>NOT(ISERROR(SEARCH("Yes",D12)))</formula>
    </cfRule>
  </conditionalFormatting>
  <conditionalFormatting sqref="H6 H31:H34">
    <cfRule type="containsText" dxfId="32" priority="69" operator="containsText" text="New Sign Required">
      <formula>NOT(ISERROR(SEARCH("New Sign Required",H6)))</formula>
    </cfRule>
  </conditionalFormatting>
  <conditionalFormatting sqref="G6 G31:G34">
    <cfRule type="containsText" dxfId="31" priority="68" operator="containsText" text="Action Required">
      <formula>NOT(ISERROR(SEARCH("Action Required",G6)))</formula>
    </cfRule>
  </conditionalFormatting>
  <conditionalFormatting sqref="H6 H31:H34">
    <cfRule type="containsText" dxfId="30" priority="67" operator="containsText" text="Action Required">
      <formula>NOT(ISERROR(SEARCH("Action Required",H6)))</formula>
    </cfRule>
  </conditionalFormatting>
  <conditionalFormatting sqref="G6">
    <cfRule type="containsText" dxfId="29" priority="66" operator="containsText" text="New Tag Required">
      <formula>NOT(ISERROR(SEARCH("New Tag Required",G6)))</formula>
    </cfRule>
  </conditionalFormatting>
  <conditionalFormatting sqref="D6">
    <cfRule type="containsText" dxfId="28" priority="65" operator="containsText" text="Yes">
      <formula>NOT(ISERROR(SEARCH("Yes",D6)))</formula>
    </cfRule>
  </conditionalFormatting>
  <conditionalFormatting sqref="G6">
    <cfRule type="containsText" dxfId="27" priority="64" operator="containsText" text="Action Required">
      <formula>NOT(ISERROR(SEARCH("Action Required",G6)))</formula>
    </cfRule>
  </conditionalFormatting>
  <conditionalFormatting sqref="D96:D195">
    <cfRule type="containsText" dxfId="26" priority="63" operator="containsText" text="Yes">
      <formula>NOT(ISERROR(SEARCH("Yes",D96)))</formula>
    </cfRule>
  </conditionalFormatting>
  <conditionalFormatting sqref="H96:H195">
    <cfRule type="containsText" dxfId="25" priority="62" operator="containsText" text="New Sign Required">
      <formula>NOT(ISERROR(SEARCH("New Sign Required",H96)))</formula>
    </cfRule>
  </conditionalFormatting>
  <conditionalFormatting sqref="G96:G195">
    <cfRule type="containsText" dxfId="24" priority="61" operator="containsText" text="Action Required">
      <formula>NOT(ISERROR(SEARCH("Action Required",G96)))</formula>
    </cfRule>
  </conditionalFormatting>
  <conditionalFormatting sqref="H96:H195">
    <cfRule type="containsText" dxfId="23" priority="60" operator="containsText" text="Action Required">
      <formula>NOT(ISERROR(SEARCH("Action Required",H96)))</formula>
    </cfRule>
  </conditionalFormatting>
  <conditionalFormatting sqref="J2:N2">
    <cfRule type="cellIs" dxfId="22" priority="37" operator="notEqual">
      <formula>0</formula>
    </cfRule>
  </conditionalFormatting>
  <conditionalFormatting sqref="J6:J27">
    <cfRule type="cellIs" dxfId="21" priority="36" operator="equal">
      <formula>0</formula>
    </cfRule>
  </conditionalFormatting>
  <conditionalFormatting sqref="M6:M27">
    <cfRule type="cellIs" dxfId="20" priority="35" operator="equal">
      <formula>0</formula>
    </cfRule>
  </conditionalFormatting>
  <conditionalFormatting sqref="J6:J27 M6:M27">
    <cfRule type="cellIs" dxfId="19" priority="32" operator="equal">
      <formula>"In Progress"</formula>
    </cfRule>
    <cfRule type="cellIs" dxfId="18" priority="33" operator="equal">
      <formula>"Log Issues"</formula>
    </cfRule>
    <cfRule type="cellIs" dxfId="17" priority="34" operator="equal">
      <formula>"N/A"</formula>
    </cfRule>
  </conditionalFormatting>
  <conditionalFormatting sqref="K6:L10">
    <cfRule type="expression" dxfId="16" priority="31">
      <formula>$J6="Log Issues"</formula>
    </cfRule>
  </conditionalFormatting>
  <conditionalFormatting sqref="N6:N10">
    <cfRule type="expression" dxfId="15" priority="30">
      <formula>$M6="Log Issues"</formula>
    </cfRule>
  </conditionalFormatting>
  <conditionalFormatting sqref="H1:H1048576">
    <cfRule type="containsText" dxfId="14" priority="24" operator="containsText" text="Remove Old Sign">
      <formula>NOT(ISERROR(SEARCH("Remove Old Sign",H1)))</formula>
    </cfRule>
    <cfRule type="containsText" dxfId="13" priority="25" operator="containsText" text="Move Sign to New Location">
      <formula>NOT(ISERROR(SEARCH("Move Sign to New Location",H1)))</formula>
    </cfRule>
  </conditionalFormatting>
  <conditionalFormatting sqref="G1:G1048576">
    <cfRule type="containsText" dxfId="12" priority="23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6:H400">
      <formula1>DoorSignage</formula1>
    </dataValidation>
    <dataValidation type="list" allowBlank="1" showInputMessage="1" showErrorMessage="1" sqref="D6:D7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H31:H195 H28</xm:sqref>
        </x14:dataValidation>
        <x14:dataValidation type="list" allowBlank="1" showInputMessage="1" showErrorMessage="1">
          <x14:formula1>
            <xm:f>Lookup!$A$1:$A$4</xm:f>
          </x14:formula1>
          <xm:sqref>G31:G195 G28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O6:O10</xm:sqref>
        </x14:dataValidation>
        <x14:dataValidation type="list" allowBlank="1" showInputMessage="1" showErrorMessage="1">
          <x14:formula1>
            <xm:f>Lookup!$A$1:$A$8</xm:f>
          </x14:formula1>
          <xm:sqref>G6:G27</xm:sqref>
        </x14:dataValidation>
        <x14:dataValidation type="list" allowBlank="1" showInputMessage="1" showErrorMessage="1">
          <x14:formula1>
            <xm:f>Lookup!$D$1:$D$10</xm:f>
          </x14:formula1>
          <xm:sqref>H6:H27</xm:sqref>
        </x14:dataValidation>
        <x14:dataValidation type="list" allowBlank="1" showInputMessage="1" showErrorMessage="1">
          <x14:formula1>
            <xm:f>Lookup!$F$1:$F$7</xm:f>
          </x14:formula1>
          <xm:sqref>J6:J27</xm:sqref>
        </x14:dataValidation>
        <x14:dataValidation type="list" allowBlank="1" showInputMessage="1" showErrorMessage="1">
          <x14:formula1>
            <xm:f>Lookup!$F$1:$F$8</xm:f>
          </x14:formula1>
          <xm:sqref>M6:M27</xm:sqref>
        </x14:dataValidation>
        <x14:dataValidation type="list" allowBlank="1" showInputMessage="1">
          <x14:formula1>
            <xm:f>Lookup!$E$1:$E$19</xm:f>
          </x14:formula1>
          <xm:sqref>C6:C195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F10" sqref="F10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0286</v>
      </c>
      <c r="C1" s="39"/>
      <c r="D1" s="17" t="s">
        <v>10</v>
      </c>
      <c r="E1" s="40">
        <v>42541</v>
      </c>
    </row>
    <row r="2" spans="1:10" ht="15" customHeight="1" x14ac:dyDescent="0.3">
      <c r="A2" s="43" t="s">
        <v>8</v>
      </c>
      <c r="B2" s="44" t="str">
        <f>VLOOKUP(B1,[1]BuildingList!A:B,2,FALSE)</f>
        <v>ASTeCC</v>
      </c>
      <c r="C2" s="45"/>
      <c r="D2" s="46" t="s">
        <v>12</v>
      </c>
      <c r="E2" s="47" t="s">
        <v>99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6" t="s">
        <v>89</v>
      </c>
      <c r="B6" s="77" t="s">
        <v>90</v>
      </c>
      <c r="C6" s="41" t="s">
        <v>66</v>
      </c>
      <c r="G6" s="29"/>
      <c r="H6" s="29"/>
      <c r="I6" s="41"/>
      <c r="J6" s="41"/>
    </row>
    <row r="7" spans="1:10" x14ac:dyDescent="0.3">
      <c r="A7" s="76" t="s">
        <v>91</v>
      </c>
      <c r="B7" s="77" t="s">
        <v>95</v>
      </c>
      <c r="C7" s="41" t="s">
        <v>66</v>
      </c>
      <c r="G7" s="29"/>
      <c r="H7" s="29"/>
      <c r="I7" s="41"/>
      <c r="J7" s="41"/>
    </row>
    <row r="8" spans="1:10" ht="15" customHeight="1" x14ac:dyDescent="0.3">
      <c r="A8" s="76" t="s">
        <v>92</v>
      </c>
      <c r="B8" s="77" t="s">
        <v>96</v>
      </c>
      <c r="C8" s="41" t="s">
        <v>66</v>
      </c>
      <c r="G8" s="29"/>
      <c r="H8" s="29"/>
      <c r="I8" s="41"/>
      <c r="J8" s="41"/>
    </row>
    <row r="9" spans="1:10" x14ac:dyDescent="0.3">
      <c r="A9" s="76" t="s">
        <v>93</v>
      </c>
      <c r="B9" s="77" t="s">
        <v>97</v>
      </c>
      <c r="C9" s="41" t="s">
        <v>66</v>
      </c>
      <c r="G9" s="29"/>
      <c r="H9" s="29"/>
      <c r="I9" s="41"/>
      <c r="J9" s="41"/>
    </row>
    <row r="10" spans="1:10" x14ac:dyDescent="0.3">
      <c r="A10" s="76" t="s">
        <v>94</v>
      </c>
      <c r="B10" s="77" t="s">
        <v>98</v>
      </c>
      <c r="C10" s="41" t="s">
        <v>66</v>
      </c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3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3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3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3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3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3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3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3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3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2016-06-22T17:21:05Z</dcterms:modified>
</cp:coreProperties>
</file>