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Changes'!$A$1:$I$35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14" i="4" l="1"/>
  <c r="F15" i="4"/>
  <c r="F16" i="4"/>
  <c r="F17" i="4"/>
  <c r="F18" i="4"/>
  <c r="F19" i="4"/>
  <c r="F20" i="4"/>
  <c r="F21" i="4"/>
  <c r="F22" i="4"/>
  <c r="F23" i="4"/>
  <c r="F24" i="4"/>
  <c r="F25" i="4"/>
  <c r="F26" i="4"/>
  <c r="F13" i="4"/>
  <c r="H63" i="1"/>
  <c r="G63" i="1"/>
  <c r="E2" i="4" l="1"/>
  <c r="E1" i="4"/>
  <c r="M63" i="1" l="1"/>
  <c r="K2" i="1" s="1"/>
  <c r="J6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<sst xmlns="http://schemas.openxmlformats.org/spreadsheetml/2006/main" count="417" uniqueCount="193">
  <si>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</si>
  <si>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</si>
  <si>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</si>
  <si>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</si>
  <si>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</si>
  <si>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</si>
  <si>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</si>
  <si>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</si>
  <si>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</si>
  <si>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</si>
  <si>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</si>
  <si>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</si>
  <si>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</si>
  <si>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</si>
  <si>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</si>
  <si>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</si>
  <si>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</si>
  <si>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</si>
  <si>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</si>
  <si>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</si>
  <si>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</si>
  <si>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</si>
  <si>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</si>
  <si>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</si>
  <si>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</si>
  <si>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</si>
  <si>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</si>
  <si>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</si>
  <si>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</si>
  <si>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</si>
  <si>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</si>
  <si>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</si>
  <si>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</si>
  <si>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</si>
  <si>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</si>
  <si>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</si>
  <si>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</si>
  <si>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</si>
  <si>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</si>
  <si>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</si>
  <si>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</si>
  <si>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</si>
  <si>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</si>
  <si>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</si>
  <si>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</si>
  <si>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</si>
  <si>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</si>
  <si>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</si>
  <si>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</si>
  <si>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</si>
  <si>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</si>
  <si>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</si>
  <si>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</si>
  <si>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</si>
  <si>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</si>
  <si>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</si>
  <si>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</si>
  <si>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</si>
  <si>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</si>
  <si>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</si>
  <si>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</si>
  <si>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</si>
  <si>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</si>
  <si>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</si>
  <si>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</si>
  <si>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</si>
  <si>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</si>
  <si>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</si>
  <si>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</si>
  <si>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</si>
  <si>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</si>
  <si>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</si>
  <si>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</si>
  <si>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</si>
  <si>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</si>
  <si>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</si>
  <si>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</si>
  <si>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</si>
  <si>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0283</t>
  </si>
  <si>
    <t>0102A</t>
  </si>
  <si>
    <t>0208A</t>
  </si>
  <si>
    <t>0208B</t>
  </si>
  <si>
    <t>EL0100A</t>
  </si>
  <si>
    <t>EL0200A</t>
  </si>
  <si>
    <t>ST0101</t>
  </si>
  <si>
    <t>ST0102</t>
  </si>
  <si>
    <t>ST0103</t>
  </si>
  <si>
    <t>ST0104</t>
  </si>
  <si>
    <t>ST0105</t>
  </si>
  <si>
    <t>ST0106</t>
  </si>
  <si>
    <t>ST0107</t>
  </si>
  <si>
    <t>ST0108</t>
  </si>
  <si>
    <t>ST0109</t>
  </si>
  <si>
    <t>ST0110</t>
  </si>
  <si>
    <t>ST0201</t>
  </si>
  <si>
    <t>ST0202</t>
  </si>
  <si>
    <t>ST0203</t>
  </si>
  <si>
    <t>ST0204</t>
  </si>
  <si>
    <t>ST0205</t>
  </si>
  <si>
    <t>ST0206</t>
  </si>
  <si>
    <t>ST0207</t>
  </si>
  <si>
    <t>ST0208</t>
  </si>
  <si>
    <t>ST0209</t>
  </si>
  <si>
    <t>ST0210</t>
  </si>
  <si>
    <t>ST0211</t>
  </si>
  <si>
    <t>ST0212</t>
  </si>
  <si>
    <t>01</t>
  </si>
  <si>
    <t>MECH</t>
  </si>
  <si>
    <t>Separate building</t>
  </si>
  <si>
    <t>Dugout</t>
  </si>
  <si>
    <t>Toilet</t>
  </si>
  <si>
    <t>ST10</t>
  </si>
  <si>
    <t>ST9</t>
  </si>
  <si>
    <t>ST8</t>
  </si>
  <si>
    <t>GSF</t>
  </si>
  <si>
    <t>ST1</t>
  </si>
  <si>
    <t>ST2</t>
  </si>
  <si>
    <t>ST3</t>
  </si>
  <si>
    <t>ST4</t>
  </si>
  <si>
    <t>ST5</t>
  </si>
  <si>
    <t>ST6</t>
  </si>
  <si>
    <t>ST7</t>
  </si>
  <si>
    <t>EL-A</t>
  </si>
  <si>
    <t>02</t>
  </si>
  <si>
    <t>Baseball Suite</t>
  </si>
  <si>
    <t>Television Booth</t>
  </si>
  <si>
    <t>Radio Booth</t>
  </si>
  <si>
    <t>Baseball Press Box</t>
  </si>
  <si>
    <t>Storage Closet</t>
  </si>
  <si>
    <t>Communication Closet</t>
  </si>
  <si>
    <t>Electrical Closet</t>
  </si>
  <si>
    <t>Custodial Closet</t>
  </si>
  <si>
    <t>ST11</t>
  </si>
  <si>
    <t>ST12</t>
  </si>
  <si>
    <t>LX-0283-ST-ST0001</t>
  </si>
  <si>
    <t>HAGAN BASEBALL STADIUM - Room ST0001</t>
  </si>
  <si>
    <t>LX-0283-ST-ST0002</t>
  </si>
  <si>
    <t>HAGAN BASEBALL STADIUM - Room ST0002</t>
  </si>
  <si>
    <t>LX-0283-ST-ST0003</t>
  </si>
  <si>
    <t>HAGAN BASEBALL STADIUM - Room ST0003</t>
  </si>
  <si>
    <t>LX-0283-ST-ST0004</t>
  </si>
  <si>
    <t>HAGAN BASEBALL STADIUM - Room ST0004</t>
  </si>
  <si>
    <t>LX-0283-ST-ST0005</t>
  </si>
  <si>
    <t>HAGAN BASEBALL STADIUM - Room ST0005</t>
  </si>
  <si>
    <t>LX-0283-ST</t>
  </si>
  <si>
    <t>HAGAN BASEBALL STADIUM  - Stairway</t>
  </si>
  <si>
    <t>1ST FLOOR ST1</t>
  </si>
  <si>
    <t>1ST FLOOR ST2</t>
  </si>
  <si>
    <t>1ST FLOOR ST3</t>
  </si>
  <si>
    <t>1ST FLOOR ST4</t>
  </si>
  <si>
    <t>1ST FLOOR ST5</t>
  </si>
  <si>
    <t>1ST FLOOR ST6</t>
  </si>
  <si>
    <t>1ST FLOOR ST7</t>
  </si>
  <si>
    <t>1ST FLOOR ST8</t>
  </si>
  <si>
    <t>1ST FLOOR ST9</t>
  </si>
  <si>
    <t>1ST FLOOR ST10</t>
  </si>
  <si>
    <t>Mens Restroom</t>
  </si>
  <si>
    <t>Womens Restroom</t>
  </si>
  <si>
    <t>Circulation</t>
  </si>
  <si>
    <t>HAGAN BASEBALL STADIUM - Elev A 1st FL</t>
  </si>
  <si>
    <t>HAGAN BASEBALL STADIUM - Stair 1 1st FL</t>
  </si>
  <si>
    <t>HAGAN BASEBALL STADIUM - Stair 2 1st FL</t>
  </si>
  <si>
    <t>HAGAN BASEBALL STADIUM - Stair 3 1st FL</t>
  </si>
  <si>
    <t>HAGAN BASEBALL STADIUM - Stair 4 1st FL</t>
  </si>
  <si>
    <t>HAGAN BASEBALL STADIUM - Stair 5 1st FL</t>
  </si>
  <si>
    <t>HAGAN BASEBALL STADIUM - Stair 6 1st FL</t>
  </si>
  <si>
    <t>HAGAN BASEBALL STADIUM - Stair 7 1st FL</t>
  </si>
  <si>
    <t>HAGAN BASEBALL STADIUM - Stair 8 1st FL</t>
  </si>
  <si>
    <t>HAGAN BASEBALL STADIUM - Stair 9 1st FL</t>
  </si>
  <si>
    <t>HAGAN BASEBALL STADIUM - Stair 10 1st FL</t>
  </si>
  <si>
    <t>HAGAN BASEBALL STADIUM - Elev A 2nd FL</t>
  </si>
  <si>
    <t>HAGAN BASEBALL STADIUM - Stair 12 2nd FL</t>
  </si>
  <si>
    <t>HAGAN BASEBALL STADIUM - Stair 11 2nd FL</t>
  </si>
  <si>
    <t>COM</t>
  </si>
  <si>
    <t>Concessions</t>
  </si>
  <si>
    <t>ELEC</t>
  </si>
  <si>
    <t>XA2000</t>
  </si>
  <si>
    <t>SEATING</t>
  </si>
  <si>
    <t>includes under roof seating</t>
  </si>
  <si>
    <t>LX-0283-01-ST0101</t>
  </si>
  <si>
    <t>LX-0283-01-ST0102</t>
  </si>
  <si>
    <t>LX-0283-01-ST0103</t>
  </si>
  <si>
    <t>LX-0283-01-ST0104</t>
  </si>
  <si>
    <t>LX-0283-01-ST0105</t>
  </si>
  <si>
    <t>LX-0283-01-ST0106</t>
  </si>
  <si>
    <t>LX-0283-01-ST0107</t>
  </si>
  <si>
    <t>LX-0283-01-ST0108</t>
  </si>
  <si>
    <t>LX-0283-01-ST0109</t>
  </si>
  <si>
    <t>LX-0283-01-ST0110</t>
  </si>
  <si>
    <t>LX-0283-02-EL0200A</t>
  </si>
  <si>
    <t>LX-0283-02-ST0211</t>
  </si>
  <si>
    <t>LX-0283-02-ST0212</t>
  </si>
  <si>
    <t>LX-0283-01-EL0100A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</si>
</sst>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49" fontId="18" fillId="0" borderId="0" xfId="43" applyNumberFormat="1" applyFont="1" applyAlignment="1" applyProtection="1">
      <alignment horizontal="left" indent="2"/>
      <protection locked="0"/>
    </xf>
    <xf numFmtId="164" fontId="0" fillId="0" borderId="0" xfId="44" applyNumberFormat="1" applyFont="1" applyAlignment="1" applyProtection="1">
      <alignment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0" fontId="18" fillId="34" borderId="0" xfId="43" applyFont="1" applyFill="1" applyAlignment="1" applyProtection="1">
      <alignment horizontal="right" indent="2"/>
      <protection locked="0"/>
    </xf>
    <xf numFmtId="49" fontId="0" fillId="34" borderId="0" xfId="0" quotePrefix="1" applyNumberFormat="1" applyFont="1" applyFill="1" applyProtection="1">
      <protection locked="0"/>
    </xf>
    <xf numFmtId="0" fontId="0" fillId="34" borderId="0" xfId="0" applyFont="1" applyFill="1" applyAlignment="1" applyProtection="1">
      <alignment wrapText="1"/>
      <protection locked="0"/>
    </xf>
    <xf numFmtId="0" fontId="0" fillId="34" borderId="0" xfId="0" applyFont="1" applyFill="1" applyAlignment="1" applyProtection="1">
      <alignment horizontal="center" wrapText="1"/>
      <protection locked="0"/>
    </xf>
    <xf numFmtId="164" fontId="0" fillId="34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right" indent="2"/>
      <protection locked="0"/>
    </xf>
    <xf numFmtId="49" fontId="18" fillId="34" borderId="0" xfId="43" applyNumberFormat="1" applyFont="1" applyFill="1" applyAlignment="1" applyProtection="1">
      <alignment horizontal="right" indent="2"/>
      <protection locked="0"/>
    </xf>
    <xf numFmtId="49" fontId="0" fillId="38" borderId="0" xfId="0" applyNumberFormat="1" applyFill="1"/>
    <xf numFmtId="49" fontId="0" fillId="0" borderId="0" xfId="0" applyNumberFormat="1"/>
    <xf numFmtId="49" fontId="18" fillId="34" borderId="0" xfId="43" applyNumberFormat="1" applyFont="1" applyFill="1" applyAlignment="1" applyProtection="1">
      <alignment horizontal="left" indent="2"/>
      <protection locked="0"/>
    </xf>
    <xf numFmtId="49" fontId="0" fillId="0" borderId="0" xfId="0" applyNumberFormat="1" applyFont="1" applyFill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"/>
  <sheetViews>
    <sheetView tabSelected="1" zoomScaleNormal="100" workbookViewId="0">
      <selection activeCell="C13" sqref="C13"/>
    </sheetView>
  </sheetViews>
  <sheetFormatPr defaultColWidth="19.28515625" defaultRowHeight="15" x14ac:dyDescent="0.25"/>
  <cols>
    <col min="1" max="1" width="10.7109375" style="60" bestFit="1" customWidth="1"/>
    <col min="2" max="2" width="5.5703125" style="23" bestFit="1" customWidth="1"/>
    <col min="3" max="3" width="30" style="17" customWidth="1"/>
    <col min="4" max="4" width="7.5703125" style="18" bestFit="1" customWidth="1"/>
    <col min="5" max="5" width="9" style="18" bestFit="1" customWidth="1"/>
    <col min="6" max="6" width="13.28515625" style="18" bestFit="1" customWidth="1"/>
    <col min="7" max="7" width="18.5703125" style="18" bestFit="1" customWidth="1"/>
    <col min="8" max="8" width="19.28515625" style="18"/>
    <col min="9" max="9" width="28.28515625" style="18" bestFit="1" customWidth="1"/>
    <col min="10" max="10" width="18.42578125" style="17" bestFit="1" customWidth="1"/>
    <col min="11" max="11" width="18.28515625" style="17" bestFit="1" customWidth="1"/>
    <col min="12" max="12" width="6.42578125" style="17" bestFit="1" customWidth="1"/>
    <col min="13" max="13" width="18.85546875" style="17" bestFit="1" customWidth="1"/>
    <col min="14" max="14" width="5.140625" style="17" bestFit="1" customWidth="1"/>
    <col min="15" max="15" width="11.42578125" style="17" bestFit="1" customWidth="1"/>
    <col min="16" max="16" width="5.7109375" style="17" bestFit="1" customWidth="1"/>
    <col min="17" max="16384" width="19.28515625" style="17"/>
  </cols>
  <sheetData>
    <row r="1" spans="1:16" s="50" customFormat="1" ht="30" x14ac:dyDescent="0.25">
      <c r="A1" s="43" t="s">
        <v>7</v>
      </c>
      <c r="B1" s="83" t="s">
        <v>78</v>
      </c>
      <c r="C1" s="83"/>
      <c r="D1" s="40"/>
      <c r="E1" s="40"/>
      <c r="F1" s="44" t="s">
        <v>10</v>
      </c>
      <c r="G1" s="45">
        <v>43724</v>
      </c>
      <c r="H1" s="40"/>
      <c r="I1" s="40"/>
      <c r="J1" s="46" t="s">
        <v>33</v>
      </c>
      <c r="K1" s="46" t="s">
        <v>34</v>
      </c>
      <c r="L1" s="47"/>
      <c r="M1" s="47"/>
      <c r="N1" s="47"/>
      <c r="O1" s="48" t="s">
        <v>35</v>
      </c>
      <c r="P1" s="49" t="s">
        <v>47</v>
      </c>
    </row>
    <row r="2" spans="1:16" s="50" customFormat="1" ht="15.75" thickBot="1" x14ac:dyDescent="0.3">
      <c r="A2" s="43" t="s">
        <v>8</v>
      </c>
      <c r="B2" s="84" t="str">
        <f>VLOOKUP(B1,BuildingList!A:B,2,FALSE)</f>
        <v>Hagan Baseball Stadium</v>
      </c>
      <c r="C2" s="84"/>
      <c r="D2" s="40"/>
      <c r="E2" s="40"/>
      <c r="F2" s="44" t="s">
        <v>12</v>
      </c>
      <c r="G2" s="51" t="s">
        <v>58</v>
      </c>
      <c r="H2" s="40"/>
      <c r="I2" s="40"/>
      <c r="J2" s="52">
        <f>G63-J63</f>
        <v>0</v>
      </c>
      <c r="K2" s="52">
        <f>H63-M63</f>
        <v>0</v>
      </c>
      <c r="L2" s="53"/>
      <c r="M2" s="53"/>
      <c r="N2" s="53"/>
      <c r="O2" s="54"/>
      <c r="P2" s="55"/>
    </row>
    <row r="3" spans="1:16" s="50" customFormat="1" x14ac:dyDescent="0.25">
      <c r="A3" s="56"/>
      <c r="B3" s="5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s="50" customFormat="1" x14ac:dyDescent="0.25">
      <c r="A4" s="56"/>
      <c r="B4" s="56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s="39" customFormat="1" ht="30.75" thickBot="1" x14ac:dyDescent="0.3">
      <c r="A5" s="37" t="s">
        <v>19</v>
      </c>
      <c r="B5" s="38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0" t="s">
        <v>17</v>
      </c>
      <c r="J5" s="30" t="s">
        <v>36</v>
      </c>
      <c r="K5" s="30" t="s">
        <v>37</v>
      </c>
      <c r="L5" s="30" t="s">
        <v>38</v>
      </c>
      <c r="M5" s="30" t="s">
        <v>39</v>
      </c>
      <c r="N5" s="30" t="s">
        <v>37</v>
      </c>
      <c r="O5" s="30" t="s">
        <v>38</v>
      </c>
    </row>
    <row r="6" spans="1:16" s="39" customFormat="1" ht="15.75" thickTop="1" x14ac:dyDescent="0.25">
      <c r="A6" s="71" t="s">
        <v>114</v>
      </c>
      <c r="B6" s="72" t="s">
        <v>106</v>
      </c>
      <c r="C6" s="73" t="s">
        <v>70</v>
      </c>
      <c r="D6" s="74" t="s">
        <v>5</v>
      </c>
      <c r="E6" s="75">
        <v>0</v>
      </c>
      <c r="F6" s="75">
        <v>13675</v>
      </c>
      <c r="G6" s="73" t="s">
        <v>13</v>
      </c>
      <c r="H6" s="73" t="s">
        <v>13</v>
      </c>
      <c r="I6" s="73"/>
      <c r="J6" s="17"/>
      <c r="K6" s="17"/>
      <c r="L6" s="17"/>
      <c r="M6" s="17"/>
      <c r="N6" s="17"/>
      <c r="O6" s="17"/>
    </row>
    <row r="7" spans="1:16" x14ac:dyDescent="0.25">
      <c r="A7" s="57">
        <v>100</v>
      </c>
      <c r="B7" s="34" t="s">
        <v>106</v>
      </c>
      <c r="C7" s="18" t="s">
        <v>70</v>
      </c>
      <c r="D7" s="40" t="s">
        <v>5</v>
      </c>
      <c r="E7" s="69">
        <v>5137</v>
      </c>
      <c r="F7" s="69">
        <v>5223</v>
      </c>
      <c r="I7" s="68"/>
    </row>
    <row r="8" spans="1:16" x14ac:dyDescent="0.25">
      <c r="A8" s="58">
        <v>101</v>
      </c>
      <c r="B8" s="34" t="s">
        <v>106</v>
      </c>
      <c r="C8" s="18" t="s">
        <v>70</v>
      </c>
      <c r="D8" s="40" t="s">
        <v>5</v>
      </c>
      <c r="E8" s="69">
        <v>2405</v>
      </c>
      <c r="F8" s="69">
        <v>2404</v>
      </c>
      <c r="I8" s="68" t="s">
        <v>158</v>
      </c>
      <c r="J8" s="25"/>
      <c r="K8" s="26"/>
      <c r="L8" s="23"/>
      <c r="M8" s="25"/>
      <c r="N8" s="26"/>
      <c r="O8" s="25"/>
    </row>
    <row r="9" spans="1:16" x14ac:dyDescent="0.25">
      <c r="A9" s="59">
        <v>102</v>
      </c>
      <c r="B9" s="34" t="s">
        <v>106</v>
      </c>
      <c r="C9" s="18" t="s">
        <v>70</v>
      </c>
      <c r="D9" s="40" t="s">
        <v>5</v>
      </c>
      <c r="E9" s="69">
        <v>544</v>
      </c>
      <c r="F9" s="69">
        <v>549</v>
      </c>
      <c r="I9" s="68" t="s">
        <v>174</v>
      </c>
      <c r="J9" s="25"/>
      <c r="K9" s="26"/>
      <c r="L9" s="23"/>
      <c r="M9" s="25"/>
      <c r="N9" s="26"/>
      <c r="O9" s="25"/>
    </row>
    <row r="10" spans="1:16" x14ac:dyDescent="0.25">
      <c r="A10" s="59" t="s">
        <v>79</v>
      </c>
      <c r="B10" s="34" t="s">
        <v>106</v>
      </c>
      <c r="C10" s="18" t="s">
        <v>70</v>
      </c>
      <c r="D10" s="40" t="s">
        <v>5</v>
      </c>
      <c r="E10" s="69">
        <v>177</v>
      </c>
      <c r="F10" s="69">
        <v>180</v>
      </c>
      <c r="I10" s="68"/>
      <c r="J10" s="25"/>
      <c r="K10" s="26"/>
      <c r="L10" s="23"/>
      <c r="M10" s="25"/>
      <c r="N10" s="26"/>
      <c r="O10" s="25"/>
    </row>
    <row r="11" spans="1:16" x14ac:dyDescent="0.25">
      <c r="A11" s="59">
        <v>103</v>
      </c>
      <c r="B11" s="34" t="s">
        <v>106</v>
      </c>
      <c r="C11" s="18" t="s">
        <v>70</v>
      </c>
      <c r="D11" s="40" t="s">
        <v>5</v>
      </c>
      <c r="E11" s="69">
        <v>42</v>
      </c>
      <c r="F11" s="69">
        <v>44</v>
      </c>
      <c r="I11" s="68" t="s">
        <v>175</v>
      </c>
      <c r="J11" s="25"/>
      <c r="K11" s="26"/>
      <c r="L11" s="27"/>
      <c r="M11" s="25"/>
      <c r="N11" s="26"/>
      <c r="O11" s="25"/>
    </row>
    <row r="12" spans="1:16" x14ac:dyDescent="0.25">
      <c r="A12" s="59">
        <v>104</v>
      </c>
      <c r="B12" s="34" t="s">
        <v>106</v>
      </c>
      <c r="C12" s="18" t="s">
        <v>70</v>
      </c>
      <c r="D12" s="40" t="s">
        <v>5</v>
      </c>
      <c r="E12" s="69">
        <v>68</v>
      </c>
      <c r="F12" s="69">
        <v>70</v>
      </c>
      <c r="I12" s="68" t="s">
        <v>107</v>
      </c>
      <c r="J12" s="25"/>
      <c r="K12" s="28"/>
      <c r="L12" s="18"/>
      <c r="M12" s="25"/>
      <c r="N12" s="28"/>
      <c r="O12" s="18"/>
    </row>
    <row r="13" spans="1:16" x14ac:dyDescent="0.25">
      <c r="A13" s="59">
        <v>105</v>
      </c>
      <c r="B13" s="34" t="s">
        <v>106</v>
      </c>
      <c r="C13" s="18" t="s">
        <v>70</v>
      </c>
      <c r="D13" s="40" t="s">
        <v>5</v>
      </c>
      <c r="E13" s="69">
        <v>42</v>
      </c>
      <c r="F13" s="69">
        <v>44</v>
      </c>
      <c r="I13" s="68" t="s">
        <v>173</v>
      </c>
      <c r="J13" s="25"/>
      <c r="K13" s="28"/>
      <c r="L13" s="18"/>
      <c r="M13" s="25"/>
      <c r="N13" s="28"/>
      <c r="O13" s="18"/>
    </row>
    <row r="14" spans="1:16" x14ac:dyDescent="0.25">
      <c r="A14" s="59">
        <v>106</v>
      </c>
      <c r="B14" s="34" t="s">
        <v>106</v>
      </c>
      <c r="C14" s="18" t="s">
        <v>70</v>
      </c>
      <c r="D14" s="40" t="s">
        <v>5</v>
      </c>
      <c r="E14" s="69">
        <v>68</v>
      </c>
      <c r="F14" s="69">
        <v>70</v>
      </c>
      <c r="I14" s="68" t="s">
        <v>107</v>
      </c>
      <c r="J14" s="25"/>
      <c r="K14" s="28"/>
      <c r="L14" s="18"/>
      <c r="M14" s="25"/>
      <c r="N14" s="28"/>
      <c r="O14" s="18"/>
    </row>
    <row r="15" spans="1:16" x14ac:dyDescent="0.25">
      <c r="A15" s="59">
        <v>107</v>
      </c>
      <c r="B15" s="34" t="s">
        <v>106</v>
      </c>
      <c r="C15" s="18" t="s">
        <v>70</v>
      </c>
      <c r="D15" s="40" t="s">
        <v>5</v>
      </c>
      <c r="E15" s="69">
        <v>375</v>
      </c>
      <c r="F15" s="69">
        <v>377</v>
      </c>
      <c r="I15" s="68" t="s">
        <v>156</v>
      </c>
      <c r="J15" s="25"/>
      <c r="K15" s="28"/>
      <c r="L15" s="18"/>
      <c r="N15" s="28"/>
      <c r="O15" s="18"/>
    </row>
    <row r="16" spans="1:16" x14ac:dyDescent="0.25">
      <c r="A16" s="60">
        <v>108</v>
      </c>
      <c r="B16" s="34" t="s">
        <v>106</v>
      </c>
      <c r="C16" s="18" t="s">
        <v>70</v>
      </c>
      <c r="D16" s="40" t="s">
        <v>5</v>
      </c>
      <c r="E16" s="69">
        <v>375</v>
      </c>
      <c r="F16" s="69">
        <v>377</v>
      </c>
      <c r="I16" s="68" t="s">
        <v>157</v>
      </c>
      <c r="J16" s="25"/>
      <c r="K16" s="28"/>
      <c r="L16" s="18"/>
      <c r="M16" s="25"/>
      <c r="N16" s="28"/>
      <c r="O16" s="18"/>
    </row>
    <row r="17" spans="1:14" x14ac:dyDescent="0.25">
      <c r="A17" s="76">
        <v>109</v>
      </c>
      <c r="B17" s="34" t="s">
        <v>106</v>
      </c>
      <c r="C17" s="18" t="s">
        <v>70</v>
      </c>
      <c r="D17" s="40" t="s">
        <v>5</v>
      </c>
      <c r="E17" s="69">
        <v>40</v>
      </c>
      <c r="F17" s="69">
        <v>41</v>
      </c>
      <c r="I17" s="68" t="s">
        <v>110</v>
      </c>
      <c r="J17" s="25"/>
      <c r="K17" s="28"/>
      <c r="L17" s="18"/>
      <c r="M17" s="25"/>
      <c r="N17" s="29"/>
    </row>
    <row r="18" spans="1:14" x14ac:dyDescent="0.25">
      <c r="A18" s="60">
        <v>110</v>
      </c>
      <c r="B18" s="34" t="s">
        <v>106</v>
      </c>
      <c r="C18" s="18" t="s">
        <v>70</v>
      </c>
      <c r="D18" s="40" t="s">
        <v>5</v>
      </c>
      <c r="E18" s="70">
        <v>408</v>
      </c>
      <c r="F18" s="70">
        <v>409</v>
      </c>
      <c r="I18" s="68" t="s">
        <v>109</v>
      </c>
      <c r="J18" s="25"/>
      <c r="K18" s="28"/>
      <c r="L18" s="18"/>
      <c r="M18" s="25"/>
      <c r="N18" s="29"/>
    </row>
    <row r="19" spans="1:14" x14ac:dyDescent="0.25">
      <c r="A19" s="60">
        <v>111</v>
      </c>
      <c r="B19" s="34" t="s">
        <v>106</v>
      </c>
      <c r="C19" s="18" t="s">
        <v>70</v>
      </c>
      <c r="D19" s="40" t="s">
        <v>5</v>
      </c>
      <c r="E19" s="69">
        <v>402</v>
      </c>
      <c r="F19" s="69">
        <v>509</v>
      </c>
      <c r="I19" s="68" t="s">
        <v>109</v>
      </c>
      <c r="J19" s="25"/>
      <c r="K19" s="28"/>
      <c r="L19" s="18"/>
      <c r="M19" s="25"/>
      <c r="N19" s="29"/>
    </row>
    <row r="20" spans="1:14" x14ac:dyDescent="0.25">
      <c r="A20" s="60">
        <v>112</v>
      </c>
      <c r="B20" s="34" t="s">
        <v>106</v>
      </c>
      <c r="C20" s="18" t="s">
        <v>70</v>
      </c>
      <c r="D20" s="40" t="s">
        <v>5</v>
      </c>
      <c r="E20" s="69">
        <v>41</v>
      </c>
      <c r="F20" s="69">
        <v>42</v>
      </c>
      <c r="I20" s="68" t="s">
        <v>110</v>
      </c>
      <c r="J20" s="25"/>
      <c r="K20" s="29"/>
      <c r="M20" s="25"/>
      <c r="N20" s="29"/>
    </row>
    <row r="21" spans="1:14" x14ac:dyDescent="0.25">
      <c r="A21" s="61">
        <v>113</v>
      </c>
      <c r="B21" s="34" t="s">
        <v>106</v>
      </c>
      <c r="C21" s="18" t="s">
        <v>70</v>
      </c>
      <c r="D21" s="40" t="s">
        <v>5</v>
      </c>
      <c r="E21" s="69">
        <v>66</v>
      </c>
      <c r="F21" s="69">
        <v>69</v>
      </c>
      <c r="I21" s="68" t="s">
        <v>108</v>
      </c>
      <c r="J21" s="25"/>
      <c r="K21" s="29"/>
      <c r="M21" s="25"/>
      <c r="N21" s="29"/>
    </row>
    <row r="22" spans="1:14" x14ac:dyDescent="0.25">
      <c r="A22" s="57" t="s">
        <v>82</v>
      </c>
      <c r="B22" s="34" t="s">
        <v>106</v>
      </c>
      <c r="C22" s="18" t="s">
        <v>70</v>
      </c>
      <c r="D22" s="40" t="s">
        <v>5</v>
      </c>
      <c r="E22" s="69">
        <v>28</v>
      </c>
      <c r="F22" s="69">
        <v>51</v>
      </c>
      <c r="I22" s="68" t="s">
        <v>122</v>
      </c>
      <c r="J22" s="25"/>
      <c r="K22" s="29"/>
      <c r="M22" s="25"/>
      <c r="N22" s="29"/>
    </row>
    <row r="23" spans="1:14" x14ac:dyDescent="0.25">
      <c r="A23" s="57" t="s">
        <v>84</v>
      </c>
      <c r="B23" s="34" t="s">
        <v>106</v>
      </c>
      <c r="C23" s="18" t="s">
        <v>2</v>
      </c>
      <c r="D23" s="40" t="s">
        <v>6</v>
      </c>
      <c r="E23" s="69">
        <v>15</v>
      </c>
      <c r="F23" s="69">
        <v>15</v>
      </c>
      <c r="I23" s="68" t="s">
        <v>115</v>
      </c>
      <c r="J23" s="25"/>
      <c r="K23" s="29"/>
      <c r="M23" s="25"/>
      <c r="N23" s="29"/>
    </row>
    <row r="24" spans="1:14" x14ac:dyDescent="0.25">
      <c r="A24" s="57" t="s">
        <v>85</v>
      </c>
      <c r="B24" s="34" t="s">
        <v>106</v>
      </c>
      <c r="C24" s="18" t="s">
        <v>2</v>
      </c>
      <c r="D24" s="40" t="s">
        <v>6</v>
      </c>
      <c r="E24" s="69">
        <v>45</v>
      </c>
      <c r="F24" s="69">
        <v>45</v>
      </c>
      <c r="I24" s="68" t="s">
        <v>116</v>
      </c>
      <c r="J24" s="25"/>
      <c r="K24" s="29"/>
      <c r="M24" s="25"/>
      <c r="N24" s="29"/>
    </row>
    <row r="25" spans="1:14" x14ac:dyDescent="0.25">
      <c r="A25" s="57" t="s">
        <v>86</v>
      </c>
      <c r="B25" s="34" t="s">
        <v>106</v>
      </c>
      <c r="C25" s="18" t="s">
        <v>2</v>
      </c>
      <c r="D25" s="40" t="s">
        <v>6</v>
      </c>
      <c r="E25" s="69">
        <v>74</v>
      </c>
      <c r="F25" s="69">
        <v>74</v>
      </c>
      <c r="I25" s="68" t="s">
        <v>117</v>
      </c>
      <c r="J25" s="25"/>
      <c r="K25" s="29"/>
      <c r="M25" s="25"/>
      <c r="N25" s="29"/>
    </row>
    <row r="26" spans="1:14" x14ac:dyDescent="0.25">
      <c r="A26" s="57" t="s">
        <v>87</v>
      </c>
      <c r="B26" s="34" t="s">
        <v>106</v>
      </c>
      <c r="C26" s="18" t="s">
        <v>2</v>
      </c>
      <c r="D26" s="40" t="s">
        <v>6</v>
      </c>
      <c r="E26" s="69">
        <v>167</v>
      </c>
      <c r="F26" s="69">
        <v>167</v>
      </c>
      <c r="I26" s="68" t="s">
        <v>118</v>
      </c>
      <c r="J26" s="25"/>
      <c r="K26" s="29"/>
      <c r="M26" s="25"/>
      <c r="N26" s="29"/>
    </row>
    <row r="27" spans="1:14" x14ac:dyDescent="0.25">
      <c r="A27" s="57" t="s">
        <v>88</v>
      </c>
      <c r="B27" s="34" t="s">
        <v>106</v>
      </c>
      <c r="C27" s="18" t="s">
        <v>2</v>
      </c>
      <c r="D27" s="40" t="s">
        <v>6</v>
      </c>
      <c r="E27" s="69">
        <v>62</v>
      </c>
      <c r="F27" s="69">
        <v>62</v>
      </c>
      <c r="I27" s="68" t="s">
        <v>119</v>
      </c>
      <c r="J27" s="25"/>
      <c r="K27" s="29"/>
      <c r="M27" s="25"/>
      <c r="N27" s="29"/>
    </row>
    <row r="28" spans="1:14" x14ac:dyDescent="0.25">
      <c r="A28" s="57" t="s">
        <v>89</v>
      </c>
      <c r="B28" s="34" t="s">
        <v>106</v>
      </c>
      <c r="C28" s="18" t="s">
        <v>2</v>
      </c>
      <c r="D28" s="40" t="s">
        <v>6</v>
      </c>
      <c r="E28" s="69">
        <v>66</v>
      </c>
      <c r="F28" s="69">
        <v>66</v>
      </c>
      <c r="I28" s="68" t="s">
        <v>120</v>
      </c>
      <c r="J28" s="25"/>
      <c r="K28" s="29"/>
      <c r="M28" s="25"/>
      <c r="N28" s="29"/>
    </row>
    <row r="29" spans="1:14" x14ac:dyDescent="0.25">
      <c r="A29" s="57" t="s">
        <v>90</v>
      </c>
      <c r="B29" s="34" t="s">
        <v>106</v>
      </c>
      <c r="C29" s="18" t="s">
        <v>2</v>
      </c>
      <c r="D29" s="40" t="s">
        <v>6</v>
      </c>
      <c r="E29" s="69">
        <v>167</v>
      </c>
      <c r="F29" s="69">
        <v>167</v>
      </c>
      <c r="I29" s="68" t="s">
        <v>121</v>
      </c>
      <c r="J29" s="25"/>
      <c r="K29" s="29"/>
      <c r="M29" s="25"/>
      <c r="N29" s="29"/>
    </row>
    <row r="30" spans="1:14" x14ac:dyDescent="0.25">
      <c r="A30" s="57" t="s">
        <v>91</v>
      </c>
      <c r="B30" s="34" t="s">
        <v>106</v>
      </c>
      <c r="C30" s="18" t="s">
        <v>2</v>
      </c>
      <c r="D30" s="40" t="s">
        <v>6</v>
      </c>
      <c r="E30" s="69">
        <v>75</v>
      </c>
      <c r="F30" s="69">
        <v>75</v>
      </c>
      <c r="I30" s="68" t="s">
        <v>113</v>
      </c>
      <c r="J30" s="25"/>
      <c r="K30" s="29"/>
      <c r="M30" s="25"/>
      <c r="N30" s="29"/>
    </row>
    <row r="31" spans="1:14" x14ac:dyDescent="0.25">
      <c r="A31" s="57" t="s">
        <v>92</v>
      </c>
      <c r="B31" s="34" t="s">
        <v>106</v>
      </c>
      <c r="C31" s="18" t="s">
        <v>2</v>
      </c>
      <c r="D31" s="40" t="s">
        <v>6</v>
      </c>
      <c r="E31" s="69">
        <v>46</v>
      </c>
      <c r="F31" s="69">
        <v>46</v>
      </c>
      <c r="I31" s="68" t="s">
        <v>112</v>
      </c>
      <c r="J31" s="25"/>
      <c r="K31" s="29"/>
      <c r="M31" s="25"/>
      <c r="N31" s="29"/>
    </row>
    <row r="32" spans="1:14" x14ac:dyDescent="0.25">
      <c r="A32" s="57" t="s">
        <v>93</v>
      </c>
      <c r="B32" s="34" t="s">
        <v>106</v>
      </c>
      <c r="C32" s="18" t="s">
        <v>2</v>
      </c>
      <c r="D32" s="40" t="s">
        <v>6</v>
      </c>
      <c r="E32" s="69">
        <v>31</v>
      </c>
      <c r="F32" s="69">
        <v>31</v>
      </c>
      <c r="I32" s="68" t="s">
        <v>111</v>
      </c>
      <c r="J32" s="25"/>
      <c r="K32" s="29"/>
      <c r="M32" s="25"/>
      <c r="N32" s="29"/>
    </row>
    <row r="33" spans="1:14" x14ac:dyDescent="0.25">
      <c r="A33" s="77" t="s">
        <v>114</v>
      </c>
      <c r="B33" s="72" t="s">
        <v>123</v>
      </c>
      <c r="C33" s="73" t="s">
        <v>70</v>
      </c>
      <c r="D33" s="74" t="s">
        <v>5</v>
      </c>
      <c r="E33" s="75">
        <v>0</v>
      </c>
      <c r="F33" s="75">
        <v>7202</v>
      </c>
      <c r="G33" s="73" t="s">
        <v>13</v>
      </c>
      <c r="H33" s="73" t="s">
        <v>13</v>
      </c>
      <c r="I33" s="80" t="s">
        <v>178</v>
      </c>
      <c r="J33" s="25"/>
      <c r="K33" s="29"/>
      <c r="M33" s="25"/>
      <c r="N33" s="29"/>
    </row>
    <row r="34" spans="1:14" x14ac:dyDescent="0.25">
      <c r="A34" s="59">
        <v>201</v>
      </c>
      <c r="B34" s="34" t="s">
        <v>123</v>
      </c>
      <c r="C34" s="18" t="s">
        <v>70</v>
      </c>
      <c r="D34" s="40" t="s">
        <v>6</v>
      </c>
      <c r="E34" s="69">
        <v>208</v>
      </c>
      <c r="F34" s="69">
        <v>208</v>
      </c>
      <c r="I34" s="68" t="s">
        <v>124</v>
      </c>
      <c r="J34" s="25"/>
      <c r="K34" s="29"/>
      <c r="M34" s="25"/>
    </row>
    <row r="35" spans="1:14" x14ac:dyDescent="0.25">
      <c r="A35" s="59">
        <v>202</v>
      </c>
      <c r="B35" s="34" t="s">
        <v>123</v>
      </c>
      <c r="C35" s="18" t="s">
        <v>70</v>
      </c>
      <c r="D35" s="40" t="s">
        <v>5</v>
      </c>
      <c r="E35" s="69">
        <v>208</v>
      </c>
      <c r="F35" s="69">
        <v>209</v>
      </c>
      <c r="I35" s="68" t="s">
        <v>124</v>
      </c>
      <c r="J35" s="25"/>
      <c r="K35" s="29"/>
      <c r="M35" s="25"/>
    </row>
    <row r="36" spans="1:14" x14ac:dyDescent="0.25">
      <c r="A36" s="59">
        <v>204</v>
      </c>
      <c r="B36" s="34" t="s">
        <v>123</v>
      </c>
      <c r="C36" s="18" t="s">
        <v>70</v>
      </c>
      <c r="D36" s="40" t="s">
        <v>6</v>
      </c>
      <c r="E36" s="69">
        <v>47</v>
      </c>
      <c r="F36" s="69">
        <v>47</v>
      </c>
      <c r="I36" s="68" t="s">
        <v>156</v>
      </c>
      <c r="K36" s="29"/>
    </row>
    <row r="37" spans="1:14" x14ac:dyDescent="0.25">
      <c r="A37" s="59">
        <v>205</v>
      </c>
      <c r="B37" s="34" t="s">
        <v>123</v>
      </c>
      <c r="C37" s="18" t="s">
        <v>70</v>
      </c>
      <c r="D37" s="40" t="s">
        <v>5</v>
      </c>
      <c r="E37" s="69">
        <v>47</v>
      </c>
      <c r="F37" s="69">
        <v>48</v>
      </c>
      <c r="I37" s="68" t="s">
        <v>157</v>
      </c>
    </row>
    <row r="38" spans="1:14" x14ac:dyDescent="0.25">
      <c r="A38" s="59">
        <v>206</v>
      </c>
      <c r="B38" s="34" t="s">
        <v>123</v>
      </c>
      <c r="C38" s="18" t="s">
        <v>70</v>
      </c>
      <c r="D38" s="40" t="s">
        <v>5</v>
      </c>
      <c r="E38" s="69">
        <v>116</v>
      </c>
      <c r="F38" s="69">
        <v>114</v>
      </c>
      <c r="I38" s="68" t="s">
        <v>125</v>
      </c>
    </row>
    <row r="39" spans="1:14" x14ac:dyDescent="0.25">
      <c r="A39" s="59">
        <v>207</v>
      </c>
      <c r="B39" s="34" t="s">
        <v>123</v>
      </c>
      <c r="C39" s="18" t="s">
        <v>70</v>
      </c>
      <c r="D39" s="40" t="s">
        <v>5</v>
      </c>
      <c r="E39" s="69">
        <v>163</v>
      </c>
      <c r="F39" s="69">
        <v>160</v>
      </c>
      <c r="I39" s="68" t="s">
        <v>126</v>
      </c>
    </row>
    <row r="40" spans="1:14" x14ac:dyDescent="0.25">
      <c r="A40" s="57">
        <v>208</v>
      </c>
      <c r="B40" s="34" t="s">
        <v>123</v>
      </c>
      <c r="C40" s="18" t="s">
        <v>70</v>
      </c>
      <c r="D40" s="40" t="s">
        <v>5</v>
      </c>
      <c r="E40" s="69">
        <v>333</v>
      </c>
      <c r="F40" s="69">
        <v>330</v>
      </c>
      <c r="I40" s="68" t="s">
        <v>127</v>
      </c>
    </row>
    <row r="41" spans="1:14" x14ac:dyDescent="0.25">
      <c r="A41" s="57" t="s">
        <v>80</v>
      </c>
      <c r="B41" s="34" t="s">
        <v>123</v>
      </c>
      <c r="C41" s="18" t="s">
        <v>70</v>
      </c>
      <c r="D41" s="40" t="s">
        <v>6</v>
      </c>
      <c r="E41" s="69">
        <v>15</v>
      </c>
      <c r="F41" s="69">
        <v>15</v>
      </c>
      <c r="I41" s="68" t="s">
        <v>128</v>
      </c>
    </row>
    <row r="42" spans="1:14" x14ac:dyDescent="0.25">
      <c r="A42" s="57" t="s">
        <v>81</v>
      </c>
      <c r="B42" s="34" t="s">
        <v>123</v>
      </c>
      <c r="C42" s="18" t="s">
        <v>70</v>
      </c>
      <c r="D42" s="40" t="s">
        <v>6</v>
      </c>
      <c r="E42" s="69">
        <v>15</v>
      </c>
      <c r="F42" s="69">
        <v>15</v>
      </c>
      <c r="I42" s="68" t="s">
        <v>129</v>
      </c>
    </row>
    <row r="43" spans="1:14" x14ac:dyDescent="0.25">
      <c r="A43" s="65">
        <v>209</v>
      </c>
      <c r="B43" s="34" t="s">
        <v>123</v>
      </c>
      <c r="C43" s="18" t="s">
        <v>70</v>
      </c>
      <c r="D43" s="40" t="s">
        <v>5</v>
      </c>
      <c r="E43" s="69">
        <v>14</v>
      </c>
      <c r="F43" s="69">
        <v>15</v>
      </c>
      <c r="I43" s="68" t="s">
        <v>130</v>
      </c>
    </row>
    <row r="44" spans="1:14" x14ac:dyDescent="0.25">
      <c r="A44" s="65">
        <v>211</v>
      </c>
      <c r="B44" s="34" t="s">
        <v>123</v>
      </c>
      <c r="C44" s="18" t="s">
        <v>70</v>
      </c>
      <c r="D44" s="40" t="s">
        <v>5</v>
      </c>
      <c r="E44" s="69">
        <v>117</v>
      </c>
      <c r="F44" s="69">
        <v>115</v>
      </c>
      <c r="I44" s="68" t="s">
        <v>126</v>
      </c>
    </row>
    <row r="45" spans="1:14" x14ac:dyDescent="0.25">
      <c r="A45" s="65">
        <v>212</v>
      </c>
      <c r="B45" s="34" t="s">
        <v>123</v>
      </c>
      <c r="C45" s="18" t="s">
        <v>70</v>
      </c>
      <c r="D45" s="40" t="s">
        <v>5</v>
      </c>
      <c r="E45" s="69">
        <v>14</v>
      </c>
      <c r="F45" s="69">
        <v>15</v>
      </c>
      <c r="I45" s="68" t="s">
        <v>131</v>
      </c>
    </row>
    <row r="46" spans="1:14" x14ac:dyDescent="0.25">
      <c r="A46" s="65">
        <v>213</v>
      </c>
      <c r="B46" s="34" t="s">
        <v>123</v>
      </c>
      <c r="C46" s="18" t="s">
        <v>70</v>
      </c>
      <c r="D46" s="40" t="s">
        <v>5</v>
      </c>
      <c r="E46" s="69">
        <v>470</v>
      </c>
      <c r="F46" s="69">
        <v>488</v>
      </c>
      <c r="I46" s="68" t="s">
        <v>158</v>
      </c>
    </row>
    <row r="47" spans="1:14" x14ac:dyDescent="0.25">
      <c r="A47" s="57" t="s">
        <v>176</v>
      </c>
      <c r="B47" s="34"/>
      <c r="C47" s="18" t="s">
        <v>50</v>
      </c>
      <c r="D47" s="40" t="s">
        <v>5</v>
      </c>
      <c r="E47" s="69">
        <v>0</v>
      </c>
      <c r="F47" s="69">
        <v>4888</v>
      </c>
      <c r="I47" s="68" t="s">
        <v>177</v>
      </c>
    </row>
    <row r="48" spans="1:14" x14ac:dyDescent="0.25">
      <c r="A48" s="57" t="s">
        <v>83</v>
      </c>
      <c r="B48" s="34" t="s">
        <v>123</v>
      </c>
      <c r="C48" s="18" t="s">
        <v>70</v>
      </c>
      <c r="D48" s="40" t="s">
        <v>5</v>
      </c>
      <c r="E48" s="69">
        <v>28</v>
      </c>
      <c r="F48" s="69">
        <v>53</v>
      </c>
      <c r="I48" s="68" t="s">
        <v>122</v>
      </c>
    </row>
    <row r="49" spans="1:13" ht="15" customHeight="1" x14ac:dyDescent="0.25">
      <c r="A49" s="60" t="s">
        <v>94</v>
      </c>
      <c r="B49" s="34" t="s">
        <v>123</v>
      </c>
      <c r="C49" s="18" t="s">
        <v>52</v>
      </c>
      <c r="D49" s="40" t="s">
        <v>5</v>
      </c>
      <c r="E49" s="69">
        <v>15</v>
      </c>
      <c r="F49" s="69">
        <v>0</v>
      </c>
      <c r="I49" s="68" t="s">
        <v>146</v>
      </c>
    </row>
    <row r="50" spans="1:13" x14ac:dyDescent="0.25">
      <c r="A50" s="60" t="s">
        <v>95</v>
      </c>
      <c r="B50" s="34" t="s">
        <v>123</v>
      </c>
      <c r="C50" s="18" t="s">
        <v>52</v>
      </c>
      <c r="D50" s="40" t="s">
        <v>5</v>
      </c>
      <c r="E50" s="69">
        <v>33</v>
      </c>
      <c r="F50" s="69">
        <v>0</v>
      </c>
      <c r="I50" s="68" t="s">
        <v>147</v>
      </c>
    </row>
    <row r="51" spans="1:13" x14ac:dyDescent="0.25">
      <c r="A51" s="60" t="s">
        <v>96</v>
      </c>
      <c r="B51" s="34" t="s">
        <v>123</v>
      </c>
      <c r="C51" s="18" t="s">
        <v>52</v>
      </c>
      <c r="D51" s="40" t="s">
        <v>5</v>
      </c>
      <c r="E51" s="69">
        <v>41</v>
      </c>
      <c r="F51" s="69">
        <v>0</v>
      </c>
      <c r="I51" s="68" t="s">
        <v>148</v>
      </c>
    </row>
    <row r="52" spans="1:13" x14ac:dyDescent="0.25">
      <c r="A52" s="60" t="s">
        <v>97</v>
      </c>
      <c r="B52" s="34" t="s">
        <v>123</v>
      </c>
      <c r="C52" s="18" t="s">
        <v>52</v>
      </c>
      <c r="D52" s="40" t="s">
        <v>5</v>
      </c>
      <c r="E52" s="69">
        <v>167</v>
      </c>
      <c r="F52" s="69">
        <v>0</v>
      </c>
      <c r="I52" s="68" t="s">
        <v>149</v>
      </c>
    </row>
    <row r="53" spans="1:13" x14ac:dyDescent="0.25">
      <c r="A53" s="60" t="s">
        <v>98</v>
      </c>
      <c r="B53" s="34" t="s">
        <v>123</v>
      </c>
      <c r="C53" s="18" t="s">
        <v>52</v>
      </c>
      <c r="D53" s="40" t="s">
        <v>5</v>
      </c>
      <c r="E53" s="69">
        <v>41</v>
      </c>
      <c r="F53" s="69">
        <v>0</v>
      </c>
      <c r="I53" s="68" t="s">
        <v>150</v>
      </c>
    </row>
    <row r="54" spans="1:13" x14ac:dyDescent="0.25">
      <c r="A54" s="60" t="s">
        <v>99</v>
      </c>
      <c r="B54" s="34" t="s">
        <v>123</v>
      </c>
      <c r="C54" s="18" t="s">
        <v>52</v>
      </c>
      <c r="D54" s="40" t="s">
        <v>5</v>
      </c>
      <c r="E54" s="69">
        <v>41</v>
      </c>
      <c r="F54" s="69">
        <v>0</v>
      </c>
      <c r="I54" s="68" t="s">
        <v>151</v>
      </c>
    </row>
    <row r="55" spans="1:13" x14ac:dyDescent="0.25">
      <c r="A55" s="60" t="s">
        <v>100</v>
      </c>
      <c r="B55" s="34" t="s">
        <v>123</v>
      </c>
      <c r="C55" s="18" t="s">
        <v>52</v>
      </c>
      <c r="D55" s="40" t="s">
        <v>5</v>
      </c>
      <c r="E55" s="69">
        <v>167</v>
      </c>
      <c r="F55" s="69">
        <v>0</v>
      </c>
      <c r="I55" s="68" t="s">
        <v>152</v>
      </c>
    </row>
    <row r="56" spans="1:13" x14ac:dyDescent="0.25">
      <c r="A56" s="60" t="s">
        <v>101</v>
      </c>
      <c r="B56" s="34" t="s">
        <v>123</v>
      </c>
      <c r="C56" s="18" t="s">
        <v>52</v>
      </c>
      <c r="D56" s="40" t="s">
        <v>5</v>
      </c>
      <c r="E56" s="69">
        <v>41</v>
      </c>
      <c r="F56" s="69">
        <v>0</v>
      </c>
      <c r="I56" s="68" t="s">
        <v>153</v>
      </c>
    </row>
    <row r="57" spans="1:13" x14ac:dyDescent="0.25">
      <c r="A57" s="60" t="s">
        <v>102</v>
      </c>
      <c r="B57" s="34" t="s">
        <v>123</v>
      </c>
      <c r="C57" s="18" t="s">
        <v>52</v>
      </c>
      <c r="D57" s="40" t="s">
        <v>5</v>
      </c>
      <c r="E57" s="69">
        <v>33</v>
      </c>
      <c r="F57" s="69">
        <v>0</v>
      </c>
      <c r="I57" s="68" t="s">
        <v>154</v>
      </c>
    </row>
    <row r="58" spans="1:13" x14ac:dyDescent="0.25">
      <c r="A58" s="60" t="s">
        <v>103</v>
      </c>
      <c r="B58" s="34" t="s">
        <v>123</v>
      </c>
      <c r="C58" s="18" t="s">
        <v>52</v>
      </c>
      <c r="D58" s="40" t="s">
        <v>5</v>
      </c>
      <c r="E58" s="69">
        <v>31</v>
      </c>
      <c r="F58" s="69">
        <v>0</v>
      </c>
      <c r="I58" s="68" t="s">
        <v>155</v>
      </c>
    </row>
    <row r="59" spans="1:13" x14ac:dyDescent="0.25">
      <c r="A59" s="60" t="s">
        <v>104</v>
      </c>
      <c r="B59" s="34" t="s">
        <v>123</v>
      </c>
      <c r="C59" s="18" t="s">
        <v>70</v>
      </c>
      <c r="D59" s="40" t="s">
        <v>5</v>
      </c>
      <c r="E59" s="69">
        <v>91</v>
      </c>
      <c r="F59" s="69">
        <v>132</v>
      </c>
      <c r="I59" s="68" t="s">
        <v>132</v>
      </c>
    </row>
    <row r="60" spans="1:13" x14ac:dyDescent="0.25">
      <c r="A60" s="60" t="s">
        <v>105</v>
      </c>
      <c r="B60" s="34" t="s">
        <v>123</v>
      </c>
      <c r="C60" s="18" t="s">
        <v>2</v>
      </c>
      <c r="D60" s="40" t="s">
        <v>6</v>
      </c>
      <c r="E60" s="69">
        <v>55</v>
      </c>
      <c r="F60" s="69">
        <v>55</v>
      </c>
      <c r="I60" s="68" t="s">
        <v>133</v>
      </c>
    </row>
    <row r="61" spans="1:13" ht="15.75" thickBot="1" x14ac:dyDescent="0.3">
      <c r="C61" s="18"/>
      <c r="E61" s="69"/>
      <c r="F61" s="69"/>
    </row>
    <row r="62" spans="1:13" x14ac:dyDescent="0.25">
      <c r="C62" s="18"/>
      <c r="G62" s="41" t="s">
        <v>45</v>
      </c>
      <c r="H62" s="42" t="s">
        <v>46</v>
      </c>
      <c r="J62" s="31" t="s">
        <v>40</v>
      </c>
      <c r="K62" s="25"/>
      <c r="L62" s="25"/>
      <c r="M62" s="31" t="s">
        <v>41</v>
      </c>
    </row>
    <row r="63" spans="1:13" ht="15.75" thickBot="1" x14ac:dyDescent="0.3">
      <c r="C63" s="18"/>
      <c r="G63" s="62">
        <f>COUNTIF(G6:G61,"New Tag Required")</f>
        <v>0</v>
      </c>
      <c r="H63" s="63">
        <f>COUNTIF(H6:H61,"New Sign Required")</f>
        <v>0</v>
      </c>
      <c r="J63" s="64">
        <f>COUNTIF(J7:J62,"Installed")</f>
        <v>0</v>
      </c>
      <c r="K63" s="25"/>
      <c r="L63" s="25"/>
      <c r="M63" s="64">
        <f>COUNTIF(M7:M62,"Installed")</f>
        <v>0</v>
      </c>
    </row>
    <row r="64" spans="1:13" x14ac:dyDescent="0.25">
      <c r="C64" s="18"/>
      <c r="F64" s="66"/>
    </row>
    <row r="65" spans="3:6" x14ac:dyDescent="0.25">
      <c r="C65" s="18"/>
      <c r="F65" s="66"/>
    </row>
    <row r="66" spans="3:6" x14ac:dyDescent="0.25">
      <c r="C66" s="18"/>
      <c r="F66" s="67"/>
    </row>
    <row r="67" spans="3:6" x14ac:dyDescent="0.25">
      <c r="C67" s="18"/>
      <c r="F67" s="66"/>
    </row>
    <row r="68" spans="3:6" x14ac:dyDescent="0.25">
      <c r="C68" s="18"/>
    </row>
    <row r="69" spans="3:6" x14ac:dyDescent="0.25">
      <c r="C69" s="18"/>
    </row>
    <row r="70" spans="3:6" x14ac:dyDescent="0.25">
      <c r="C70" s="18"/>
    </row>
    <row r="71" spans="3:6" x14ac:dyDescent="0.25">
      <c r="C71" s="18"/>
    </row>
    <row r="72" spans="3:6" x14ac:dyDescent="0.25">
      <c r="C72" s="18"/>
    </row>
    <row r="73" spans="3:6" x14ac:dyDescent="0.25">
      <c r="C73" s="18"/>
    </row>
    <row r="74" spans="3:6" x14ac:dyDescent="0.25">
      <c r="C74" s="18"/>
    </row>
    <row r="75" spans="3:6" x14ac:dyDescent="0.25">
      <c r="C75" s="18"/>
    </row>
    <row r="76" spans="3:6" x14ac:dyDescent="0.25">
      <c r="C76" s="18"/>
    </row>
    <row r="77" spans="3:6" x14ac:dyDescent="0.25">
      <c r="C77" s="18"/>
    </row>
    <row r="78" spans="3:6" x14ac:dyDescent="0.25">
      <c r="C78" s="18"/>
    </row>
    <row r="79" spans="3:6" x14ac:dyDescent="0.25">
      <c r="C79" s="18"/>
    </row>
    <row r="80" spans="3:6" x14ac:dyDescent="0.25">
      <c r="C80" s="18"/>
    </row>
    <row r="81" spans="3:3" x14ac:dyDescent="0.25">
      <c r="C81" s="18"/>
    </row>
    <row r="82" spans="3:3" x14ac:dyDescent="0.25">
      <c r="C82" s="18"/>
    </row>
    <row r="83" spans="3:3" x14ac:dyDescent="0.25">
      <c r="C83" s="18"/>
    </row>
    <row r="84" spans="3:3" x14ac:dyDescent="0.25">
      <c r="C84" s="18"/>
    </row>
    <row r="85" spans="3:3" x14ac:dyDescent="0.25">
      <c r="C85" s="18"/>
    </row>
    <row r="86" spans="3:3" x14ac:dyDescent="0.25">
      <c r="C86" s="18"/>
    </row>
    <row r="87" spans="3:3" x14ac:dyDescent="0.25">
      <c r="C87" s="18"/>
    </row>
    <row r="88" spans="3:3" x14ac:dyDescent="0.25">
      <c r="C88" s="18"/>
    </row>
    <row r="89" spans="3:3" x14ac:dyDescent="0.25">
      <c r="C89" s="18"/>
    </row>
    <row r="90" spans="3:3" x14ac:dyDescent="0.25">
      <c r="C90" s="18"/>
    </row>
    <row r="91" spans="3:3" x14ac:dyDescent="0.25">
      <c r="C91" s="18"/>
    </row>
    <row r="92" spans="3:3" x14ac:dyDescent="0.25">
      <c r="C92" s="18"/>
    </row>
    <row r="93" spans="3:3" x14ac:dyDescent="0.25">
      <c r="C93" s="18"/>
    </row>
    <row r="210" spans="3:3" x14ac:dyDescent="0.25">
      <c r="C210" s="17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64:G67 G16:G32 G9:G14 G34:G39 G47:G48">
    <cfRule type="containsText" dxfId="103" priority="354" operator="containsText" text="New Tag Required">
      <formula>NOT(ISERROR(SEARCH("New Tag Required",G9)))</formula>
    </cfRule>
  </conditionalFormatting>
  <conditionalFormatting sqref="D61:D109 D18:D48">
    <cfRule type="containsText" dxfId="102" priority="353" operator="containsText" text="Yes">
      <formula>NOT(ISERROR(SEARCH("Yes",D18)))</formula>
    </cfRule>
  </conditionalFormatting>
  <conditionalFormatting sqref="H210:H431 H16:H32 H11:H14 H64:H109 H34:H39 H47:H48">
    <cfRule type="containsText" dxfId="101" priority="341" operator="containsText" text="New Sign Required">
      <formula>NOT(ISERROR(SEARCH("New Sign Required",H11)))</formula>
    </cfRule>
  </conditionalFormatting>
  <conditionalFormatting sqref="G16:H32 G9:G11 G11:H14 G64:H109 G34:H39 G47:H48">
    <cfRule type="containsText" dxfId="100" priority="340" operator="containsText" text="Action Required">
      <formula>NOT(ISERROR(SEARCH("Action Required",G9)))</formula>
    </cfRule>
  </conditionalFormatting>
  <conditionalFormatting sqref="G40:G46 G57:G61 G49">
    <cfRule type="containsText" dxfId="99" priority="281" operator="containsText" text="New Tag Required">
      <formula>NOT(ISERROR(SEARCH("New Tag Required",G40)))</formula>
    </cfRule>
  </conditionalFormatting>
  <conditionalFormatting sqref="H40:H46 H57:H61 H49">
    <cfRule type="containsText" dxfId="98" priority="279" operator="containsText" text="New Sign Required">
      <formula>NOT(ISERROR(SEARCH("New Sign Required",H40)))</formula>
    </cfRule>
  </conditionalFormatting>
  <conditionalFormatting sqref="G40:G46 G57:G61 G49">
    <cfRule type="containsText" dxfId="97" priority="278" operator="containsText" text="Action Required">
      <formula>NOT(ISERROR(SEARCH("Action Required",G40)))</formula>
    </cfRule>
  </conditionalFormatting>
  <conditionalFormatting sqref="H40:H46 H57:H61 H49">
    <cfRule type="containsText" dxfId="96" priority="277" operator="containsText" text="Action Required">
      <formula>NOT(ISERROR(SEARCH("Action Required",H40)))</formula>
    </cfRule>
  </conditionalFormatting>
  <conditionalFormatting sqref="D110:D209">
    <cfRule type="containsText" dxfId="95" priority="273" operator="containsText" text="Yes">
      <formula>NOT(ISERROR(SEARCH("Yes",D110)))</formula>
    </cfRule>
  </conditionalFormatting>
  <conditionalFormatting sqref="H110:H209">
    <cfRule type="containsText" dxfId="94" priority="272" operator="containsText" text="New Sign Required">
      <formula>NOT(ISERROR(SEARCH("New Sign Required",H110)))</formula>
    </cfRule>
  </conditionalFormatting>
  <conditionalFormatting sqref="G110:G209">
    <cfRule type="containsText" dxfId="93" priority="271" operator="containsText" text="Action Required">
      <formula>NOT(ISERROR(SEARCH("Action Required",G110)))</formula>
    </cfRule>
  </conditionalFormatting>
  <conditionalFormatting sqref="H110:H209">
    <cfRule type="containsText" dxfId="92" priority="270" operator="containsText" text="Action Required">
      <formula>NOT(ISERROR(SEARCH("Action Required",H110)))</formula>
    </cfRule>
  </conditionalFormatting>
  <conditionalFormatting sqref="J2:N2">
    <cfRule type="cellIs" dxfId="91" priority="247" operator="notEqual">
      <formula>0</formula>
    </cfRule>
  </conditionalFormatting>
  <conditionalFormatting sqref="J16:J35 J8:J14">
    <cfRule type="cellIs" dxfId="90" priority="246" operator="equal">
      <formula>0</formula>
    </cfRule>
  </conditionalFormatting>
  <conditionalFormatting sqref="M16:M35 M8:M14">
    <cfRule type="cellIs" dxfId="89" priority="245" operator="equal">
      <formula>0</formula>
    </cfRule>
  </conditionalFormatting>
  <conditionalFormatting sqref="M16:M35 J16:J35 M8:M14 J8:J14">
    <cfRule type="cellIs" dxfId="88" priority="242" operator="equal">
      <formula>"In Progress"</formula>
    </cfRule>
    <cfRule type="cellIs" dxfId="87" priority="243" operator="equal">
      <formula>"Log Issues"</formula>
    </cfRule>
    <cfRule type="cellIs" dxfId="86" priority="244" operator="equal">
      <formula>"N/A"</formula>
    </cfRule>
  </conditionalFormatting>
  <conditionalFormatting sqref="K12:L12 K8:K11">
    <cfRule type="expression" dxfId="85" priority="241">
      <formula>$J8="Log Issues"</formula>
    </cfRule>
  </conditionalFormatting>
  <conditionalFormatting sqref="H1:H5 H11:H14 H16:H32 H57:H1048576 H34:H49">
    <cfRule type="containsText" dxfId="84" priority="234" operator="containsText" text="Remove Old Sign">
      <formula>NOT(ISERROR(SEARCH("Remove Old Sign",H1)))</formula>
    </cfRule>
    <cfRule type="containsText" dxfId="83" priority="235" operator="containsText" text="Move Sign to New Location">
      <formula>NOT(ISERROR(SEARCH("Move Sign to New Location",H1)))</formula>
    </cfRule>
  </conditionalFormatting>
  <conditionalFormatting sqref="G1:G5 G9:G14 G16:G32 G57:G1048576 G34:G49">
    <cfRule type="containsText" dxfId="82" priority="233" operator="containsText" text="Remove Old Tag">
      <formula>NOT(ISERROR(SEARCH("Remove Old Tag",G1)))</formula>
    </cfRule>
  </conditionalFormatting>
  <conditionalFormatting sqref="H9">
    <cfRule type="containsText" dxfId="81" priority="197" operator="containsText" text="New Sign Required">
      <formula>NOT(ISERROR(SEARCH("New Sign Required",H9)))</formula>
    </cfRule>
  </conditionalFormatting>
  <conditionalFormatting sqref="H9">
    <cfRule type="containsText" dxfId="80" priority="195" operator="containsText" text="Action Required">
      <formula>NOT(ISERROR(SEARCH("Action Required",H9)))</formula>
    </cfRule>
  </conditionalFormatting>
  <conditionalFormatting sqref="H9">
    <cfRule type="containsText" dxfId="79" priority="190" operator="containsText" text="Remove Old Sign">
      <formula>NOT(ISERROR(SEARCH("Remove Old Sign",H9)))</formula>
    </cfRule>
    <cfRule type="containsText" dxfId="78" priority="191" operator="containsText" text="Move Sign to New Location">
      <formula>NOT(ISERROR(SEARCH("Move Sign to New Location",H9)))</formula>
    </cfRule>
  </conditionalFormatting>
  <conditionalFormatting sqref="H11">
    <cfRule type="containsText" dxfId="77" priority="171" operator="containsText" text="New Tag Required">
      <formula>NOT(ISERROR(SEARCH("New Tag Required",H11)))</formula>
    </cfRule>
  </conditionalFormatting>
  <conditionalFormatting sqref="H11">
    <cfRule type="containsText" dxfId="76" priority="170" operator="containsText" text="Action Required">
      <formula>NOT(ISERROR(SEARCH("Action Required",H11)))</formula>
    </cfRule>
  </conditionalFormatting>
  <conditionalFormatting sqref="H11">
    <cfRule type="containsText" dxfId="75" priority="169" operator="containsText" text="New Tag Required">
      <formula>NOT(ISERROR(SEARCH("New Tag Required",H11)))</formula>
    </cfRule>
  </conditionalFormatting>
  <conditionalFormatting sqref="H11">
    <cfRule type="containsText" dxfId="74" priority="168" operator="containsText" text="Action Required">
      <formula>NOT(ISERROR(SEARCH("Action Required",H11)))</formula>
    </cfRule>
  </conditionalFormatting>
  <conditionalFormatting sqref="H11">
    <cfRule type="containsText" dxfId="73" priority="167" operator="containsText" text="Remove Old Tag">
      <formula>NOT(ISERROR(SEARCH("Remove Old Tag",H11)))</formula>
    </cfRule>
  </conditionalFormatting>
  <conditionalFormatting sqref="G10">
    <cfRule type="containsText" dxfId="72" priority="160" operator="containsText" text="New Tag Required">
      <formula>NOT(ISERROR(SEARCH("New Tag Required",G10)))</formula>
    </cfRule>
  </conditionalFormatting>
  <conditionalFormatting sqref="G10">
    <cfRule type="containsText" dxfId="71" priority="159" operator="containsText" text="Action Required">
      <formula>NOT(ISERROR(SEARCH("Action Required",G10)))</formula>
    </cfRule>
  </conditionalFormatting>
  <conditionalFormatting sqref="G10">
    <cfRule type="containsText" dxfId="70" priority="158" operator="containsText" text="New Tag Required">
      <formula>NOT(ISERROR(SEARCH("New Tag Required",G10)))</formula>
    </cfRule>
  </conditionalFormatting>
  <conditionalFormatting sqref="G10">
    <cfRule type="containsText" dxfId="69" priority="157" operator="containsText" text="Action Required">
      <formula>NOT(ISERROR(SEARCH("Action Required",G10)))</formula>
    </cfRule>
  </conditionalFormatting>
  <conditionalFormatting sqref="G10">
    <cfRule type="containsText" dxfId="68" priority="156" operator="containsText" text="Remove Old Tag">
      <formula>NOT(ISERROR(SEARCH("Remove Old Tag",G10)))</formula>
    </cfRule>
  </conditionalFormatting>
  <conditionalFormatting sqref="H10">
    <cfRule type="containsText" dxfId="67" priority="155" operator="containsText" text="New Tag Required">
      <formula>NOT(ISERROR(SEARCH("New Tag Required",H10)))</formula>
    </cfRule>
  </conditionalFormatting>
  <conditionalFormatting sqref="H10">
    <cfRule type="containsText" dxfId="66" priority="154" operator="containsText" text="Action Required">
      <formula>NOT(ISERROR(SEARCH("Action Required",H10)))</formula>
    </cfRule>
  </conditionalFormatting>
  <conditionalFormatting sqref="H10">
    <cfRule type="containsText" dxfId="65" priority="153" operator="containsText" text="New Tag Required">
      <formula>NOT(ISERROR(SEARCH("New Tag Required",H10)))</formula>
    </cfRule>
  </conditionalFormatting>
  <conditionalFormatting sqref="H10">
    <cfRule type="containsText" dxfId="64" priority="152" operator="containsText" text="Action Required">
      <formula>NOT(ISERROR(SEARCH("Action Required",H10)))</formula>
    </cfRule>
  </conditionalFormatting>
  <conditionalFormatting sqref="H10">
    <cfRule type="containsText" dxfId="63" priority="151" operator="containsText" text="Remove Old Tag">
      <formula>NOT(ISERROR(SEARCH("Remove Old Tag",H10)))</formula>
    </cfRule>
  </conditionalFormatting>
  <conditionalFormatting sqref="N8">
    <cfRule type="expression" dxfId="62" priority="358">
      <formula>$M10="Log Issues"</formula>
    </cfRule>
  </conditionalFormatting>
  <conditionalFormatting sqref="J10">
    <cfRule type="cellIs" dxfId="61" priority="110" operator="equal">
      <formula>0</formula>
    </cfRule>
  </conditionalFormatting>
  <conditionalFormatting sqref="M10">
    <cfRule type="cellIs" dxfId="60" priority="109" operator="equal">
      <formula>0</formula>
    </cfRule>
  </conditionalFormatting>
  <conditionalFormatting sqref="J10 M10">
    <cfRule type="cellIs" dxfId="59" priority="106" operator="equal">
      <formula>"In Progress"</formula>
    </cfRule>
    <cfRule type="cellIs" dxfId="58" priority="107" operator="equal">
      <formula>"Log Issues"</formula>
    </cfRule>
    <cfRule type="cellIs" dxfId="57" priority="108" operator="equal">
      <formula>"N/A"</formula>
    </cfRule>
  </conditionalFormatting>
  <conditionalFormatting sqref="H10">
    <cfRule type="containsText" dxfId="56" priority="96" operator="containsText" text="New Tag Required">
      <formula>NOT(ISERROR(SEARCH("New Tag Required",H10)))</formula>
    </cfRule>
  </conditionalFormatting>
  <conditionalFormatting sqref="H10">
    <cfRule type="containsText" dxfId="55" priority="95" operator="containsText" text="Action Required">
      <formula>NOT(ISERROR(SEARCH("Action Required",H10)))</formula>
    </cfRule>
  </conditionalFormatting>
  <conditionalFormatting sqref="H10">
    <cfRule type="containsText" dxfId="54" priority="94" operator="containsText" text="New Tag Required">
      <formula>NOT(ISERROR(SEARCH("New Tag Required",H10)))</formula>
    </cfRule>
  </conditionalFormatting>
  <conditionalFormatting sqref="H10">
    <cfRule type="containsText" dxfId="53" priority="93" operator="containsText" text="Action Required">
      <formula>NOT(ISERROR(SEARCH("Action Required",H10)))</formula>
    </cfRule>
  </conditionalFormatting>
  <conditionalFormatting sqref="H10">
    <cfRule type="containsText" dxfId="52" priority="92" operator="containsText" text="Remove Old Tag">
      <formula>NOT(ISERROR(SEARCH("Remove Old Tag",H10)))</formula>
    </cfRule>
  </conditionalFormatting>
  <conditionalFormatting sqref="G9">
    <cfRule type="containsText" dxfId="51" priority="80" operator="containsText" text="New Tag Required">
      <formula>NOT(ISERROR(SEARCH("New Tag Required",G9)))</formula>
    </cfRule>
  </conditionalFormatting>
  <conditionalFormatting sqref="G9">
    <cfRule type="containsText" dxfId="50" priority="79" operator="containsText" text="Action Required">
      <formula>NOT(ISERROR(SEARCH("Action Required",G9)))</formula>
    </cfRule>
  </conditionalFormatting>
  <conditionalFormatting sqref="G9">
    <cfRule type="containsText" dxfId="49" priority="78" operator="containsText" text="New Tag Required">
      <formula>NOT(ISERROR(SEARCH("New Tag Required",G9)))</formula>
    </cfRule>
  </conditionalFormatting>
  <conditionalFormatting sqref="G9">
    <cfRule type="containsText" dxfId="48" priority="77" operator="containsText" text="Action Required">
      <formula>NOT(ISERROR(SEARCH("Action Required",G9)))</formula>
    </cfRule>
  </conditionalFormatting>
  <conditionalFormatting sqref="G9">
    <cfRule type="containsText" dxfId="47" priority="76" operator="containsText" text="Remove Old Tag">
      <formula>NOT(ISERROR(SEARCH("Remove Old Tag",G9)))</formula>
    </cfRule>
  </conditionalFormatting>
  <conditionalFormatting sqref="H9">
    <cfRule type="containsText" dxfId="46" priority="75" operator="containsText" text="New Tag Required">
      <formula>NOT(ISERROR(SEARCH("New Tag Required",H9)))</formula>
    </cfRule>
  </conditionalFormatting>
  <conditionalFormatting sqref="H9">
    <cfRule type="containsText" dxfId="45" priority="74" operator="containsText" text="Action Required">
      <formula>NOT(ISERROR(SEARCH("Action Required",H9)))</formula>
    </cfRule>
  </conditionalFormatting>
  <conditionalFormatting sqref="H9">
    <cfRule type="containsText" dxfId="44" priority="73" operator="containsText" text="New Tag Required">
      <formula>NOT(ISERROR(SEARCH("New Tag Required",H9)))</formula>
    </cfRule>
  </conditionalFormatting>
  <conditionalFormatting sqref="H9">
    <cfRule type="containsText" dxfId="43" priority="72" operator="containsText" text="Action Required">
      <formula>NOT(ISERROR(SEARCH("Action Required",H9)))</formula>
    </cfRule>
  </conditionalFormatting>
  <conditionalFormatting sqref="H9">
    <cfRule type="containsText" dxfId="42" priority="71" operator="containsText" text="Remove Old Tag">
      <formula>NOT(ISERROR(SEARCH("Remove Old Tag",H9)))</formula>
    </cfRule>
  </conditionalFormatting>
  <conditionalFormatting sqref="G6:G8">
    <cfRule type="containsText" dxfId="41" priority="52" operator="containsText" text="New Tag Required">
      <formula>NOT(ISERROR(SEARCH("New Tag Required",G6)))</formula>
    </cfRule>
  </conditionalFormatting>
  <conditionalFormatting sqref="G6:G8">
    <cfRule type="containsText" dxfId="40" priority="51" operator="containsText" text="Action Required">
      <formula>NOT(ISERROR(SEARCH("Action Required",G6)))</formula>
    </cfRule>
  </conditionalFormatting>
  <conditionalFormatting sqref="G6:G8">
    <cfRule type="containsText" dxfId="39" priority="50" operator="containsText" text="Remove Old Tag">
      <formula>NOT(ISERROR(SEARCH("Remove Old Tag",G6)))</formula>
    </cfRule>
  </conditionalFormatting>
  <conditionalFormatting sqref="H6:H8">
    <cfRule type="containsText" dxfId="38" priority="46" operator="containsText" text="New Sign Required">
      <formula>NOT(ISERROR(SEARCH("New Sign Required",H6)))</formula>
    </cfRule>
  </conditionalFormatting>
  <conditionalFormatting sqref="H6:H8">
    <cfRule type="containsText" dxfId="37" priority="45" operator="containsText" text="Action Required">
      <formula>NOT(ISERROR(SEARCH("Action Required",H6)))</formula>
    </cfRule>
  </conditionalFormatting>
  <conditionalFormatting sqref="H6:H8">
    <cfRule type="containsText" dxfId="36" priority="43" operator="containsText" text="Remove Old Sign">
      <formula>NOT(ISERROR(SEARCH("Remove Old Sign",H6)))</formula>
    </cfRule>
    <cfRule type="containsText" dxfId="35" priority="44" operator="containsText" text="Move Sign to New Location">
      <formula>NOT(ISERROR(SEARCH("Move Sign to New Location",H6)))</formula>
    </cfRule>
  </conditionalFormatting>
  <conditionalFormatting sqref="G15">
    <cfRule type="containsText" dxfId="34" priority="38" operator="containsText" text="New Tag Required">
      <formula>NOT(ISERROR(SEARCH("New Tag Required",G15)))</formula>
    </cfRule>
  </conditionalFormatting>
  <conditionalFormatting sqref="H15">
    <cfRule type="containsText" dxfId="33" priority="36" operator="containsText" text="New Sign Required">
      <formula>NOT(ISERROR(SEARCH("New Sign Required",H15)))</formula>
    </cfRule>
  </conditionalFormatting>
  <conditionalFormatting sqref="G15:H15">
    <cfRule type="containsText" dxfId="32" priority="35" operator="containsText" text="Action Required">
      <formula>NOT(ISERROR(SEARCH("Action Required",G15)))</formula>
    </cfRule>
  </conditionalFormatting>
  <conditionalFormatting sqref="J15">
    <cfRule type="cellIs" dxfId="31" priority="34" operator="equal">
      <formula>0</formula>
    </cfRule>
  </conditionalFormatting>
  <conditionalFormatting sqref="J15">
    <cfRule type="cellIs" dxfId="30" priority="31" operator="equal">
      <formula>"In Progress"</formula>
    </cfRule>
    <cfRule type="cellIs" dxfId="29" priority="32" operator="equal">
      <formula>"Log Issues"</formula>
    </cfRule>
    <cfRule type="cellIs" dxfId="28" priority="33" operator="equal">
      <formula>"N/A"</formula>
    </cfRule>
  </conditionalFormatting>
  <conditionalFormatting sqref="H15">
    <cfRule type="containsText" dxfId="27" priority="29" operator="containsText" text="Remove Old Sign">
      <formula>NOT(ISERROR(SEARCH("Remove Old Sign",H15)))</formula>
    </cfRule>
    <cfRule type="containsText" dxfId="26" priority="30" operator="containsText" text="Move Sign to New Location">
      <formula>NOT(ISERROR(SEARCH("Move Sign to New Location",H15)))</formula>
    </cfRule>
  </conditionalFormatting>
  <conditionalFormatting sqref="G15">
    <cfRule type="containsText" dxfId="25" priority="28" operator="containsText" text="Remove Old Tag">
      <formula>NOT(ISERROR(SEARCH("Remove Old Tag",G15)))</formula>
    </cfRule>
  </conditionalFormatting>
  <conditionalFormatting sqref="D6:D17">
    <cfRule type="containsText" dxfId="24" priority="26" operator="containsText" text="Yes">
      <formula>NOT(ISERROR(SEARCH("Yes",D6)))</formula>
    </cfRule>
  </conditionalFormatting>
  <conditionalFormatting sqref="N10">
    <cfRule type="expression" dxfId="23" priority="393">
      <formula>$M11="Log Issues"</formula>
    </cfRule>
  </conditionalFormatting>
  <conditionalFormatting sqref="N9">
    <cfRule type="expression" dxfId="22" priority="394">
      <formula>#REF!="Log Issues"</formula>
    </cfRule>
  </conditionalFormatting>
  <conditionalFormatting sqref="N11">
    <cfRule type="expression" dxfId="21" priority="429">
      <formula>#REF!="Log Issues"</formula>
    </cfRule>
  </conditionalFormatting>
  <conditionalFormatting sqref="G50:G56">
    <cfRule type="containsText" dxfId="20" priority="22" operator="containsText" text="New Tag Required">
      <formula>NOT(ISERROR(SEARCH("New Tag Required",G50)))</formula>
    </cfRule>
  </conditionalFormatting>
  <conditionalFormatting sqref="H50:H56">
    <cfRule type="containsText" dxfId="19" priority="21" operator="containsText" text="New Sign Required">
      <formula>NOT(ISERROR(SEARCH("New Sign Required",H50)))</formula>
    </cfRule>
  </conditionalFormatting>
  <conditionalFormatting sqref="G50:G56">
    <cfRule type="containsText" dxfId="18" priority="20" operator="containsText" text="Action Required">
      <formula>NOT(ISERROR(SEARCH("Action Required",G50)))</formula>
    </cfRule>
  </conditionalFormatting>
  <conditionalFormatting sqref="H50:H56">
    <cfRule type="containsText" dxfId="17" priority="19" operator="containsText" text="Action Required">
      <formula>NOT(ISERROR(SEARCH("Action Required",H50)))</formula>
    </cfRule>
  </conditionalFormatting>
  <conditionalFormatting sqref="H50:H56">
    <cfRule type="containsText" dxfId="16" priority="17" operator="containsText" text="Remove Old Sign">
      <formula>NOT(ISERROR(SEARCH("Remove Old Sign",H50)))</formula>
    </cfRule>
    <cfRule type="containsText" dxfId="15" priority="18" operator="containsText" text="Move Sign to New Location">
      <formula>NOT(ISERROR(SEARCH("Move Sign to New Location",H50)))</formula>
    </cfRule>
  </conditionalFormatting>
  <conditionalFormatting sqref="G50:G56">
    <cfRule type="containsText" dxfId="14" priority="16" operator="containsText" text="Remove Old Tag">
      <formula>NOT(ISERROR(SEARCH("Remove Old Tag",G50)))</formula>
    </cfRule>
  </conditionalFormatting>
  <conditionalFormatting sqref="G33">
    <cfRule type="containsText" dxfId="13" priority="15" operator="containsText" text="New Tag Required">
      <formula>NOT(ISERROR(SEARCH("New Tag Required",G33)))</formula>
    </cfRule>
  </conditionalFormatting>
  <conditionalFormatting sqref="G33">
    <cfRule type="containsText" dxfId="12" priority="14" operator="containsText" text="Action Required">
      <formula>NOT(ISERROR(SEARCH("Action Required",G33)))</formula>
    </cfRule>
  </conditionalFormatting>
  <conditionalFormatting sqref="G33">
    <cfRule type="containsText" dxfId="11" priority="13" operator="containsText" text="Remove Old Tag">
      <formula>NOT(ISERROR(SEARCH("Remove Old Tag",G33)))</formula>
    </cfRule>
  </conditionalFormatting>
  <conditionalFormatting sqref="H33">
    <cfRule type="containsText" dxfId="10" priority="12" operator="containsText" text="New Sign Required">
      <formula>NOT(ISERROR(SEARCH("New Sign Required",H33)))</formula>
    </cfRule>
  </conditionalFormatting>
  <conditionalFormatting sqref="H33">
    <cfRule type="containsText" dxfId="9" priority="11" operator="containsText" text="Action Required">
      <formula>NOT(ISERROR(SEARCH("Action Required",H33)))</formula>
    </cfRule>
  </conditionalFormatting>
  <conditionalFormatting sqref="H33">
    <cfRule type="containsText" dxfId="8" priority="9" operator="containsText" text="Remove Old Sign">
      <formula>NOT(ISERROR(SEARCH("Remove Old Sign",H33)))</formula>
    </cfRule>
    <cfRule type="containsText" dxfId="7" priority="10" operator="containsText" text="Move Sign to New Location">
      <formula>NOT(ISERROR(SEARCH("Move Sign to New Location",H33)))</formula>
    </cfRule>
  </conditionalFormatting>
  <conditionalFormatting sqref="D49:D60">
    <cfRule type="containsText" dxfId="6" priority="1" operator="containsText" text="Yes">
      <formula>NOT(ISERROR(SEARCH("Yes",D49)))</formula>
    </cfRule>
  </conditionalFormatting>
  <dataValidations count="2">
    <dataValidation type="list" allowBlank="1" showInputMessage="1" showErrorMessage="1" sqref="H210:H414">
      <formula1>DoorSignage</formula1>
    </dataValidation>
    <dataValidation type="list" allowBlank="1" showInputMessage="1" showErrorMessage="1" sqref="D6:D48 D49:D8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H64:H209 H6:H8 H33 H49:H61 H40:H46</xm:sqref>
        </x14:dataValidation>
        <x14:dataValidation type="list" allowBlank="1" showInputMessage="1" showErrorMessage="1">
          <x14:formula1>
            <xm:f>Lookup!$A$1:$A$4</xm:f>
          </x14:formula1>
          <xm:sqref>G64:G209 G6:G8 G33 G49:G61 G40:G46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C6:C48 C49:C209</xm:sqref>
        </x14:dataValidation>
        <x14:dataValidation type="list" allowBlank="1" showInputMessage="1" showErrorMessage="1">
          <x14:formula1>
            <xm:f>Lookup!$F$1:$F$8</xm:f>
          </x14:formula1>
          <xm:sqref>M16:M35 M8:M14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G9:H32 G34:H39 G47:H48</xm:sqref>
        </x14:dataValidation>
        <x14:dataValidation type="list" allowBlank="1" showInputMessage="1" showErrorMessage="1">
          <x14:formula1>
            <xm:f>Lookup!$F$1:$F$7</xm:f>
          </x14:formula1>
          <xm:sqref>J8:J35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G8" sqref="G8"/>
    </sheetView>
  </sheetViews>
  <sheetFormatPr defaultColWidth="9.140625" defaultRowHeight="15" x14ac:dyDescent="0.25"/>
  <cols>
    <col min="1" max="1" width="22.42578125" style="23" bestFit="1" customWidth="1"/>
    <col min="2" max="2" width="42.7109375" style="23" customWidth="1"/>
    <col min="3" max="3" width="10.42578125" style="17" bestFit="1" customWidth="1"/>
    <col min="4" max="4" width="14.28515625" style="17" bestFit="1" customWidth="1"/>
    <col min="5" max="5" width="16.140625" style="17" customWidth="1"/>
    <col min="6" max="6" width="13.28515625" style="17" bestFit="1" customWidth="1"/>
    <col min="7" max="8" width="18.5703125" style="17" customWidth="1"/>
    <col min="9" max="10" width="26.85546875" style="18" customWidth="1"/>
    <col min="11" max="16384" width="9.140625" style="17"/>
  </cols>
  <sheetData>
    <row r="1" spans="1:10" x14ac:dyDescent="0.25">
      <c r="A1" s="16" t="s">
        <v>7</v>
      </c>
      <c r="B1" s="82" t="s">
        <v>78</v>
      </c>
      <c r="C1" s="82"/>
      <c r="D1" s="10" t="s">
        <v>10</v>
      </c>
      <c r="E1" s="32">
        <f>'KD Changes'!G1</f>
        <v>43724</v>
      </c>
    </row>
    <row r="2" spans="1:10" ht="15" customHeight="1" x14ac:dyDescent="0.25">
      <c r="A2" s="19" t="s">
        <v>8</v>
      </c>
      <c r="B2" s="20" t="str">
        <f>'KD Changes'!B2:C2</f>
        <v>Hagan Baseball Stadium</v>
      </c>
      <c r="C2" s="21"/>
      <c r="D2" s="22" t="s">
        <v>12</v>
      </c>
      <c r="E2" s="33" t="str">
        <f>'KD Changes'!G2</f>
        <v>Janet Schwartz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ht="18" customHeight="1" thickTop="1" x14ac:dyDescent="0.25">
      <c r="A6" s="78" t="s">
        <v>144</v>
      </c>
      <c r="B6" s="79" t="s">
        <v>145</v>
      </c>
      <c r="C6" s="36" t="s">
        <v>71</v>
      </c>
      <c r="D6" s="69">
        <v>0</v>
      </c>
      <c r="G6" s="13"/>
      <c r="H6" s="13"/>
      <c r="I6" s="17"/>
      <c r="J6" s="17"/>
    </row>
    <row r="7" spans="1:10" ht="18" customHeight="1" x14ac:dyDescent="0.25">
      <c r="A7" s="78" t="s">
        <v>134</v>
      </c>
      <c r="B7" s="79" t="s">
        <v>135</v>
      </c>
      <c r="C7" s="36" t="s">
        <v>71</v>
      </c>
      <c r="D7" s="69">
        <v>0</v>
      </c>
      <c r="F7" s="24"/>
      <c r="G7" s="13"/>
      <c r="H7" s="13"/>
    </row>
    <row r="8" spans="1:10" ht="18" customHeight="1" x14ac:dyDescent="0.25">
      <c r="A8" s="78" t="s">
        <v>136</v>
      </c>
      <c r="B8" s="79" t="s">
        <v>137</v>
      </c>
      <c r="C8" s="36" t="s">
        <v>71</v>
      </c>
      <c r="D8" s="69">
        <v>0</v>
      </c>
    </row>
    <row r="9" spans="1:10" ht="18" customHeight="1" x14ac:dyDescent="0.25">
      <c r="A9" s="78" t="s">
        <v>138</v>
      </c>
      <c r="B9" s="79" t="s">
        <v>139</v>
      </c>
      <c r="C9" s="36" t="s">
        <v>71</v>
      </c>
      <c r="D9" s="69">
        <v>0</v>
      </c>
    </row>
    <row r="10" spans="1:10" ht="18" customHeight="1" x14ac:dyDescent="0.25">
      <c r="A10" s="78" t="s">
        <v>140</v>
      </c>
      <c r="B10" s="79" t="s">
        <v>141</v>
      </c>
      <c r="C10" s="36" t="s">
        <v>71</v>
      </c>
      <c r="D10" s="69">
        <v>0</v>
      </c>
    </row>
    <row r="11" spans="1:10" ht="18" customHeight="1" x14ac:dyDescent="0.25">
      <c r="A11" s="78" t="s">
        <v>142</v>
      </c>
      <c r="B11" s="79" t="s">
        <v>143</v>
      </c>
      <c r="C11" s="36" t="s">
        <v>71</v>
      </c>
      <c r="D11" s="69">
        <v>0</v>
      </c>
    </row>
    <row r="12" spans="1:10" ht="18" customHeight="1" x14ac:dyDescent="0.25">
      <c r="A12" s="35"/>
      <c r="B12" s="35"/>
      <c r="C12" s="36"/>
      <c r="D12" s="36"/>
      <c r="E12" s="36"/>
      <c r="F12" s="36"/>
      <c r="G12" s="36"/>
      <c r="H12" s="36"/>
    </row>
    <row r="13" spans="1:10" ht="18" customHeight="1" x14ac:dyDescent="0.25">
      <c r="A13" s="35" t="s">
        <v>192</v>
      </c>
      <c r="B13" s="79" t="s">
        <v>159</v>
      </c>
      <c r="C13" s="36" t="s">
        <v>63</v>
      </c>
      <c r="D13" s="69">
        <v>51</v>
      </c>
      <c r="E13" s="57" t="s">
        <v>82</v>
      </c>
      <c r="F13" s="17">
        <f>LEN(B13)</f>
        <v>38</v>
      </c>
    </row>
    <row r="14" spans="1:10" ht="18" customHeight="1" x14ac:dyDescent="0.25">
      <c r="A14" s="35" t="s">
        <v>179</v>
      </c>
      <c r="B14" s="79" t="s">
        <v>160</v>
      </c>
      <c r="C14" s="36" t="s">
        <v>63</v>
      </c>
      <c r="D14" s="69">
        <v>15</v>
      </c>
      <c r="E14" s="57" t="s">
        <v>84</v>
      </c>
      <c r="F14" s="17">
        <f t="shared" ref="F14:F26" si="0">LEN(B14)</f>
        <v>39</v>
      </c>
    </row>
    <row r="15" spans="1:10" ht="18" customHeight="1" x14ac:dyDescent="0.25">
      <c r="A15" s="35" t="s">
        <v>180</v>
      </c>
      <c r="B15" s="79" t="s">
        <v>161</v>
      </c>
      <c r="C15" s="36" t="s">
        <v>63</v>
      </c>
      <c r="D15" s="69">
        <v>45</v>
      </c>
      <c r="E15" s="57" t="s">
        <v>85</v>
      </c>
      <c r="F15" s="17">
        <f t="shared" si="0"/>
        <v>39</v>
      </c>
    </row>
    <row r="16" spans="1:10" ht="18" customHeight="1" x14ac:dyDescent="0.25">
      <c r="A16" s="35" t="s">
        <v>181</v>
      </c>
      <c r="B16" s="79" t="s">
        <v>162</v>
      </c>
      <c r="C16" s="36" t="s">
        <v>63</v>
      </c>
      <c r="D16" s="69">
        <v>74</v>
      </c>
      <c r="E16" s="57" t="s">
        <v>86</v>
      </c>
      <c r="F16" s="17">
        <f t="shared" si="0"/>
        <v>39</v>
      </c>
    </row>
    <row r="17" spans="1:6" ht="18" customHeight="1" x14ac:dyDescent="0.25">
      <c r="A17" s="35" t="s">
        <v>182</v>
      </c>
      <c r="B17" s="79" t="s">
        <v>163</v>
      </c>
      <c r="C17" s="36" t="s">
        <v>63</v>
      </c>
      <c r="D17" s="69">
        <v>167</v>
      </c>
      <c r="E17" s="57" t="s">
        <v>87</v>
      </c>
      <c r="F17" s="17">
        <f t="shared" si="0"/>
        <v>39</v>
      </c>
    </row>
    <row r="18" spans="1:6" ht="18" customHeight="1" x14ac:dyDescent="0.25">
      <c r="A18" s="35" t="s">
        <v>183</v>
      </c>
      <c r="B18" s="79" t="s">
        <v>164</v>
      </c>
      <c r="C18" s="36" t="s">
        <v>63</v>
      </c>
      <c r="D18" s="69">
        <v>62</v>
      </c>
      <c r="E18" s="57" t="s">
        <v>88</v>
      </c>
      <c r="F18" s="17">
        <f t="shared" si="0"/>
        <v>39</v>
      </c>
    </row>
    <row r="19" spans="1:6" ht="18" customHeight="1" x14ac:dyDescent="0.25">
      <c r="A19" s="35" t="s">
        <v>184</v>
      </c>
      <c r="B19" s="79" t="s">
        <v>165</v>
      </c>
      <c r="C19" s="36" t="s">
        <v>63</v>
      </c>
      <c r="D19" s="69">
        <v>66</v>
      </c>
      <c r="E19" s="57" t="s">
        <v>89</v>
      </c>
      <c r="F19" s="17">
        <f t="shared" si="0"/>
        <v>39</v>
      </c>
    </row>
    <row r="20" spans="1:6" ht="18" customHeight="1" x14ac:dyDescent="0.25">
      <c r="A20" s="35" t="s">
        <v>185</v>
      </c>
      <c r="B20" s="79" t="s">
        <v>166</v>
      </c>
      <c r="C20" s="36" t="s">
        <v>63</v>
      </c>
      <c r="D20" s="69">
        <v>167</v>
      </c>
      <c r="E20" s="57" t="s">
        <v>90</v>
      </c>
      <c r="F20" s="17">
        <f t="shared" si="0"/>
        <v>39</v>
      </c>
    </row>
    <row r="21" spans="1:6" ht="18" customHeight="1" x14ac:dyDescent="0.25">
      <c r="A21" s="35" t="s">
        <v>186</v>
      </c>
      <c r="B21" s="79" t="s">
        <v>167</v>
      </c>
      <c r="C21" s="36" t="s">
        <v>63</v>
      </c>
      <c r="D21" s="69">
        <v>75</v>
      </c>
      <c r="E21" s="57" t="s">
        <v>91</v>
      </c>
      <c r="F21" s="17">
        <f t="shared" si="0"/>
        <v>39</v>
      </c>
    </row>
    <row r="22" spans="1:6" ht="18" customHeight="1" x14ac:dyDescent="0.25">
      <c r="A22" s="35" t="s">
        <v>187</v>
      </c>
      <c r="B22" s="79" t="s">
        <v>168</v>
      </c>
      <c r="C22" s="36" t="s">
        <v>63</v>
      </c>
      <c r="D22" s="69">
        <v>46</v>
      </c>
      <c r="E22" s="57" t="s">
        <v>92</v>
      </c>
      <c r="F22" s="17">
        <f t="shared" si="0"/>
        <v>39</v>
      </c>
    </row>
    <row r="23" spans="1:6" ht="18" customHeight="1" x14ac:dyDescent="0.25">
      <c r="A23" s="35" t="s">
        <v>188</v>
      </c>
      <c r="B23" s="79" t="s">
        <v>169</v>
      </c>
      <c r="C23" s="36" t="s">
        <v>63</v>
      </c>
      <c r="D23" s="69">
        <v>31</v>
      </c>
      <c r="E23" s="57" t="s">
        <v>93</v>
      </c>
      <c r="F23" s="17">
        <f t="shared" si="0"/>
        <v>40</v>
      </c>
    </row>
    <row r="24" spans="1:6" ht="18" customHeight="1" x14ac:dyDescent="0.25">
      <c r="A24" s="35" t="s">
        <v>189</v>
      </c>
      <c r="B24" s="79" t="s">
        <v>170</v>
      </c>
      <c r="C24" s="36" t="s">
        <v>63</v>
      </c>
      <c r="D24" s="69">
        <v>53</v>
      </c>
      <c r="E24" s="57" t="s">
        <v>83</v>
      </c>
      <c r="F24" s="17">
        <f t="shared" si="0"/>
        <v>38</v>
      </c>
    </row>
    <row r="25" spans="1:6" ht="18" customHeight="1" x14ac:dyDescent="0.25">
      <c r="A25" s="35" t="s">
        <v>190</v>
      </c>
      <c r="B25" s="79" t="s">
        <v>171</v>
      </c>
      <c r="C25" s="36" t="s">
        <v>63</v>
      </c>
      <c r="D25" s="69">
        <v>132</v>
      </c>
      <c r="E25" s="60" t="s">
        <v>104</v>
      </c>
      <c r="F25" s="17">
        <f t="shared" si="0"/>
        <v>40</v>
      </c>
    </row>
    <row r="26" spans="1:6" ht="18" customHeight="1" x14ac:dyDescent="0.25">
      <c r="A26" s="35" t="s">
        <v>191</v>
      </c>
      <c r="B26" s="79" t="s">
        <v>172</v>
      </c>
      <c r="C26" s="36" t="s">
        <v>63</v>
      </c>
      <c r="D26" s="69">
        <v>55</v>
      </c>
      <c r="E26" s="60" t="s">
        <v>105</v>
      </c>
      <c r="F26" s="17">
        <f t="shared" si="0"/>
        <v>40</v>
      </c>
    </row>
    <row r="27" spans="1:6" ht="18" customHeight="1" x14ac:dyDescent="0.25">
      <c r="A27" s="81"/>
      <c r="B27" s="35"/>
      <c r="C27" s="36"/>
    </row>
    <row r="28" spans="1:6" ht="18" customHeight="1" x14ac:dyDescent="0.25">
      <c r="A28" s="81"/>
      <c r="B28" s="35"/>
      <c r="C28" s="36"/>
    </row>
    <row r="29" spans="1:6" ht="18" customHeight="1" x14ac:dyDescent="0.25">
      <c r="A29" s="81"/>
      <c r="B29" s="35"/>
      <c r="C29" s="36"/>
    </row>
    <row r="30" spans="1:6" ht="18" customHeight="1" x14ac:dyDescent="0.25">
      <c r="A30" s="81"/>
      <c r="B30" s="35"/>
      <c r="C30" s="36"/>
    </row>
    <row r="31" spans="1:6" ht="18" customHeight="1" x14ac:dyDescent="0.25">
      <c r="A31" s="81"/>
      <c r="B31" s="35"/>
      <c r="C31" s="36"/>
    </row>
    <row r="32" spans="1:6" ht="18" customHeight="1" x14ac:dyDescent="0.25">
      <c r="B32" s="35"/>
      <c r="C32" s="36"/>
    </row>
    <row r="33" spans="2:3" ht="18" customHeight="1" x14ac:dyDescent="0.25">
      <c r="B33" s="35"/>
      <c r="C33" s="36"/>
    </row>
    <row r="34" spans="2:3" ht="18" customHeight="1" x14ac:dyDescent="0.25">
      <c r="B34" s="35"/>
      <c r="C34" s="36"/>
    </row>
    <row r="35" spans="2:3" x14ac:dyDescent="0.25">
      <c r="B35" s="35"/>
      <c r="C35" s="36"/>
    </row>
    <row r="36" spans="2:3" x14ac:dyDescent="0.25">
      <c r="B36" s="35"/>
      <c r="C36" s="36"/>
    </row>
    <row r="37" spans="2:3" x14ac:dyDescent="0.25">
      <c r="B37" s="35"/>
      <c r="C37" s="36"/>
    </row>
    <row r="38" spans="2:3" x14ac:dyDescent="0.25">
      <c r="B38" s="35"/>
      <c r="C38" s="36"/>
    </row>
    <row r="39" spans="2:3" x14ac:dyDescent="0.25">
      <c r="B39" s="35"/>
      <c r="C39" s="36"/>
    </row>
    <row r="40" spans="2:3" x14ac:dyDescent="0.25">
      <c r="B40" s="35"/>
      <c r="C40" s="36"/>
    </row>
    <row r="41" spans="2:3" x14ac:dyDescent="0.25">
      <c r="B41" s="35"/>
      <c r="C41" s="36"/>
    </row>
    <row r="42" spans="2:3" x14ac:dyDescent="0.25">
      <c r="B42" s="35"/>
      <c r="C42" s="36"/>
    </row>
    <row r="43" spans="2:3" x14ac:dyDescent="0.25">
      <c r="B43" s="35"/>
      <c r="C43" s="36"/>
    </row>
    <row r="44" spans="2:3" x14ac:dyDescent="0.25">
      <c r="B44" s="35"/>
    </row>
    <row r="45" spans="2:3" x14ac:dyDescent="0.25">
      <c r="B45" s="35"/>
    </row>
    <row r="46" spans="2:3" x14ac:dyDescent="0.25">
      <c r="B46" s="35"/>
    </row>
    <row r="47" spans="2:3" x14ac:dyDescent="0.25">
      <c r="B47" s="35"/>
    </row>
    <row r="48" spans="2:3" x14ac:dyDescent="0.25">
      <c r="B48" s="35"/>
    </row>
    <row r="49" spans="2:2" x14ac:dyDescent="0.25">
      <c r="B49" s="35"/>
    </row>
    <row r="50" spans="2:2" x14ac:dyDescent="0.25">
      <c r="B50" s="35"/>
    </row>
    <row r="51" spans="2:2" x14ac:dyDescent="0.25">
      <c r="B51" s="35"/>
    </row>
    <row r="52" spans="2:2" x14ac:dyDescent="0.25">
      <c r="B52" s="35"/>
    </row>
    <row r="53" spans="2:2" x14ac:dyDescent="0.25">
      <c r="B53" s="35"/>
    </row>
    <row r="54" spans="2:2" x14ac:dyDescent="0.25">
      <c r="B54" s="35"/>
    </row>
    <row r="55" spans="2:2" x14ac:dyDescent="0.25">
      <c r="B55" s="35"/>
    </row>
    <row r="56" spans="2:2" x14ac:dyDescent="0.25">
      <c r="B56" s="35"/>
    </row>
    <row r="57" spans="2:2" x14ac:dyDescent="0.25">
      <c r="B57" s="35"/>
    </row>
    <row r="58" spans="2:2" x14ac:dyDescent="0.25">
      <c r="B58" s="35"/>
    </row>
    <row r="59" spans="2:2" x14ac:dyDescent="0.25">
      <c r="B59" s="35"/>
    </row>
    <row r="60" spans="2:2" x14ac:dyDescent="0.25">
      <c r="B60" s="35"/>
    </row>
    <row r="61" spans="2:2" x14ac:dyDescent="0.25">
      <c r="B61" s="35"/>
    </row>
    <row r="62" spans="2:2" x14ac:dyDescent="0.25">
      <c r="B62" s="35"/>
    </row>
    <row r="63" spans="2:2" x14ac:dyDescent="0.25">
      <c r="B63" s="35"/>
    </row>
    <row r="64" spans="2:2" x14ac:dyDescent="0.25">
      <c r="B64" s="35"/>
    </row>
    <row r="65" spans="2:2" x14ac:dyDescent="0.25">
      <c r="B65" s="35"/>
    </row>
    <row r="66" spans="2:2" x14ac:dyDescent="0.25">
      <c r="B66" s="35"/>
    </row>
    <row r="67" spans="2:2" x14ac:dyDescent="0.25">
      <c r="B67" s="35"/>
    </row>
    <row r="68" spans="2:2" x14ac:dyDescent="0.25">
      <c r="B68" s="35"/>
    </row>
    <row r="69" spans="2:2" x14ac:dyDescent="0.25">
      <c r="B69" s="35"/>
    </row>
    <row r="70" spans="2:2" x14ac:dyDescent="0.25">
      <c r="B70" s="35"/>
    </row>
    <row r="71" spans="2:2" x14ac:dyDescent="0.25">
      <c r="B71" s="35"/>
    </row>
    <row r="72" spans="2:2" x14ac:dyDescent="0.25">
      <c r="B72" s="35"/>
    </row>
    <row r="73" spans="2:2" x14ac:dyDescent="0.25">
      <c r="B73" s="35"/>
    </row>
    <row r="74" spans="2:2" x14ac:dyDescent="0.25">
      <c r="B74" s="35"/>
    </row>
    <row r="75" spans="2:2" x14ac:dyDescent="0.25">
      <c r="B75" s="35"/>
    </row>
    <row r="76" spans="2:2" x14ac:dyDescent="0.25">
      <c r="B76" s="35"/>
    </row>
    <row r="77" spans="2:2" x14ac:dyDescent="0.25">
      <c r="B77" s="35"/>
    </row>
    <row r="78" spans="2:2" x14ac:dyDescent="0.25">
      <c r="B78" s="35"/>
    </row>
    <row r="79" spans="2:2" x14ac:dyDescent="0.25">
      <c r="B79" s="35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</sheetData>
  <sheetProtection insertRows="0" deleteRows="0" selectLockedCells="1"/>
  <conditionalFormatting sqref="D12">
    <cfRule type="containsText" dxfId="5" priority="15" operator="containsText" text="Yes">
      <formula>NOT(ISERROR(SEARCH("Yes",D12)))</formula>
    </cfRule>
  </conditionalFormatting>
  <conditionalFormatting sqref="H8:H236">
    <cfRule type="containsText" dxfId="4" priority="14" operator="containsText" text="New Sign Required">
      <formula>NOT(ISERROR(SEARCH("New Sign Required",H8)))</formula>
    </cfRule>
  </conditionalFormatting>
  <conditionalFormatting sqref="G8:H15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2020-04-13T14:32:54Z</dcterms:modified>
</cp:coreProperties>
</file>