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81\"/>
    </mc:Choice>
  </mc:AlternateContent>
  <bookViews>
    <workbookView xWindow="0" yWindow="0" windowWidth="28800" windowHeight="120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J22" i="1" l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0" i="1"/>
  <c r="M30" i="1"/>
  <c r="J31" i="1"/>
  <c r="M31" i="1"/>
  <c r="G33" i="1"/>
  <c r="H33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M33" i="1" l="1"/>
  <c r="K2" i="1" s="1"/>
  <c r="J3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<sst xmlns="http://schemas.openxmlformats.org/spreadsheetml/2006/main" count="148" uniqueCount="91">
  <si>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</si>
  <si>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</si>
  <si>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</si>
  <si>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</si>
  <si>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</si>
  <si>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</si>
  <si>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</si>
  <si>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</si>
  <si>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</si>
  <si>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</si>
  <si>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</si>
  <si>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</si>
  <si>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</si>
  <si>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</si>
  <si>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</si>
  <si>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</si>
  <si>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</si>
  <si>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</si>
  <si>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</si>
  <si>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</si>
  <si>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</si>
  <si>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</si>
  <si>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</si>
  <si>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</si>
  <si>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</si>
  <si>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</si>
  <si>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</si>
  <si>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</si>
  <si>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</si>
  <si>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</si>
  <si>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</si>
  <si>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</si>
  <si>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</si>
  <si>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</si>
  <si>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</si>
  <si>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</si>
  <si>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</si>
  <si>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</si>
  <si>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</si>
  <si>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</si>
  <si>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</si>
  <si>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</si>
  <si>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</si>
  <si>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</si>
  <si>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</si>
  <si>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</si>
  <si>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</si>
  <si>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</si>
  <si>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</si>
  <si>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</si>
  <si>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</si>
  <si>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</si>
  <si>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</si>
  <si>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</si>
  <si>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</si>
  <si>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</si>
  <si>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</si>
  <si>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</si>
  <si>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</si>
  <si>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</si>
  <si>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</si>
  <si>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</si>
  <si>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</si>
  <si>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</si>
  <si>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</si>
  <si>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</si>
  <si>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</si>
  <si>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</si>
  <si>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</si>
  <si>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</si>
  <si>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</si>
  <si>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</si>
  <si>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</si>
  <si>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</si>
  <si>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</si>
  <si>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0281</t>
  </si>
  <si>
    <t>C140G</t>
  </si>
  <si>
    <t>01</t>
  </si>
  <si>
    <t>C140E</t>
  </si>
  <si>
    <t>C140D</t>
  </si>
  <si>
    <t>C140K</t>
  </si>
  <si>
    <t>C140J</t>
  </si>
  <si>
    <t>C140H</t>
  </si>
  <si>
    <t>C176E1</t>
  </si>
  <si>
    <t>C176E</t>
  </si>
  <si>
    <t>cubical partition walls</t>
  </si>
  <si>
    <t>or room was never there</t>
  </si>
  <si>
    <t>LX-0281-01-C0140I</t>
  </si>
  <si>
    <t>OLIVER H. RAYMOND CE - Room C0140I</t>
  </si>
  <si>
    <t>LX-0281-01-C0140J</t>
  </si>
  <si>
    <t>OLIVER H. RAYMOND CE - Room C0140J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</si>
</sst>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054\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0688</v>
          </cell>
          <cell r="B361">
            <v>688</v>
          </cell>
          <cell r="C361" t="str">
            <v>665 S Limestone</v>
          </cell>
          <cell r="D361" t="str">
            <v>665 S Limestone</v>
          </cell>
        </row>
        <row r="362">
          <cell r="A362" t="str">
            <v>0689</v>
          </cell>
          <cell r="B362">
            <v>689</v>
          </cell>
          <cell r="C362" t="str">
            <v>685 S Limestone</v>
          </cell>
          <cell r="D362" t="str">
            <v>685 S Limestone</v>
          </cell>
        </row>
        <row r="363">
          <cell r="A363" t="str">
            <v>0691</v>
          </cell>
          <cell r="B363">
            <v>691</v>
          </cell>
          <cell r="C363" t="str">
            <v>143 State St</v>
          </cell>
          <cell r="D363" t="str">
            <v>143 State St</v>
          </cell>
        </row>
        <row r="364">
          <cell r="A364" t="str">
            <v>0694</v>
          </cell>
          <cell r="B364">
            <v>694</v>
          </cell>
          <cell r="C364" t="str">
            <v>112 Conn Terrace</v>
          </cell>
          <cell r="D364" t="str">
            <v>112 Conn Terrace</v>
          </cell>
        </row>
        <row r="365">
          <cell r="A365" t="str">
            <v>0698</v>
          </cell>
          <cell r="B365">
            <v>698</v>
          </cell>
          <cell r="C365" t="str">
            <v>University Inn #1</v>
          </cell>
          <cell r="D365" t="str">
            <v>University Inn #1</v>
          </cell>
        </row>
        <row r="366">
          <cell r="A366" t="str">
            <v>0699</v>
          </cell>
          <cell r="B366">
            <v>699</v>
          </cell>
          <cell r="C366" t="str">
            <v>University Inn #2</v>
          </cell>
          <cell r="D366" t="str">
            <v>University Inn #2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9861</v>
          </cell>
          <cell r="B375">
            <v>9861</v>
          </cell>
          <cell r="C375" t="str">
            <v>845 Angliana Ave</v>
          </cell>
          <cell r="D375" t="str">
            <v>845 Angliana Ave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7"/>
  <sheetViews>
    <sheetView tabSelected="1" zoomScale="90" zoomScaleNormal="90" workbookViewId="0">
      <selection activeCell="C18" sqref="C18"/>
    </sheetView>
  </sheetViews>
  <sheetFormatPr defaultColWidth="9.140625" defaultRowHeight="15" x14ac:dyDescent="0.25"/>
  <cols>
    <col min="1" max="1" width="12.5703125" style="46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2" t="s">
        <v>7</v>
      </c>
      <c r="B1" s="73" t="s">
        <v>75</v>
      </c>
      <c r="C1" s="73"/>
      <c r="F1" s="64" t="s">
        <v>10</v>
      </c>
      <c r="G1" s="18">
        <v>42870</v>
      </c>
      <c r="J1" s="66" t="s">
        <v>33</v>
      </c>
      <c r="K1" s="66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3" t="s">
        <v>8</v>
      </c>
      <c r="B2" s="74" t="str">
        <f>VLOOKUP(B1,[2]BuildingList!A:B,2,FALSE)</f>
        <v>Oliver H. Raymond Civil Engineering</v>
      </c>
      <c r="C2" s="74"/>
      <c r="F2" s="65" t="s">
        <v>12</v>
      </c>
      <c r="G2" s="22" t="s">
        <v>71</v>
      </c>
      <c r="J2" s="15">
        <f>G33-J33</f>
        <v>5</v>
      </c>
      <c r="K2" s="15">
        <f>H33-M33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7" t="s">
        <v>19</v>
      </c>
      <c r="B5" s="67" t="s">
        <v>14</v>
      </c>
      <c r="C5" s="68" t="s">
        <v>9</v>
      </c>
      <c r="D5" s="68" t="s">
        <v>4</v>
      </c>
      <c r="E5" s="68" t="s">
        <v>1</v>
      </c>
      <c r="F5" s="68" t="s">
        <v>11</v>
      </c>
      <c r="G5" s="68" t="s">
        <v>15</v>
      </c>
      <c r="H5" s="68" t="s">
        <v>16</v>
      </c>
      <c r="I5" s="69" t="s">
        <v>17</v>
      </c>
      <c r="J5" s="69" t="s">
        <v>36</v>
      </c>
      <c r="K5" s="69" t="s">
        <v>37</v>
      </c>
      <c r="L5" s="69" t="s">
        <v>38</v>
      </c>
      <c r="M5" s="69" t="s">
        <v>39</v>
      </c>
      <c r="N5" s="69" t="s">
        <v>37</v>
      </c>
      <c r="O5" s="69" t="s">
        <v>38</v>
      </c>
    </row>
    <row r="6" spans="1:16" s="39" customFormat="1" ht="15.75" thickTop="1" x14ac:dyDescent="0.25">
      <c r="A6" s="46" t="s">
        <v>76</v>
      </c>
      <c r="B6" s="46" t="s">
        <v>77</v>
      </c>
      <c r="C6" s="40" t="s">
        <v>22</v>
      </c>
      <c r="D6" s="39" t="s">
        <v>5</v>
      </c>
      <c r="E6" s="48">
        <v>736</v>
      </c>
      <c r="F6" s="48">
        <v>454</v>
      </c>
      <c r="G6" s="48" t="s">
        <v>2</v>
      </c>
      <c r="H6" s="39" t="s">
        <v>2</v>
      </c>
      <c r="I6" s="40"/>
      <c r="J6" s="55" t="str">
        <f>IF(G6="No Change","N/A",IF(G6="New Tag Required",Lookup!F:F,IF(G6="Remove Old Tag",Lookup!F:F,IF(G6="N/A","N/A",""))))</f>
        <v>N/A</v>
      </c>
      <c r="K6" s="56"/>
      <c r="L6" s="55"/>
      <c r="M6" s="55" t="str">
        <f>IF(H6="No Change","N/A",IF(H6="New Tag Required",Lookup!F:F,IF(H6="Remove Old Sign",Lookup!F:F,IF(H6="N/A","N/A",""))))</f>
        <v>N/A</v>
      </c>
      <c r="N6" s="56"/>
      <c r="O6" s="55"/>
    </row>
    <row r="7" spans="1:16" s="39" customFormat="1" x14ac:dyDescent="0.25">
      <c r="A7" s="46" t="s">
        <v>78</v>
      </c>
      <c r="B7" s="46" t="s">
        <v>77</v>
      </c>
      <c r="C7" s="40" t="s">
        <v>30</v>
      </c>
      <c r="D7" s="39" t="s">
        <v>6</v>
      </c>
      <c r="E7" s="48"/>
      <c r="F7" s="48"/>
      <c r="G7" s="48" t="s">
        <v>3</v>
      </c>
      <c r="H7" s="39" t="s">
        <v>2</v>
      </c>
      <c r="I7" s="40"/>
      <c r="J7" s="55">
        <f>IF(G7="No Change","N/A",IF(G7="New Tag Required",Lookup!F:F,IF(G7="Remove Old Tag",Lookup!F:F,IF(G7="N/A","N/A",""))))</f>
        <v>0</v>
      </c>
      <c r="K7" s="56"/>
      <c r="L7" s="55"/>
      <c r="M7" s="55" t="str">
        <f>IF(H7="No Change","N/A",IF(H7="New Tag Required",Lookup!F:F,IF(H7="Remove Old Sign",Lookup!F:F,IF(H7="N/A","N/A",""))))</f>
        <v>N/A</v>
      </c>
      <c r="N7" s="56"/>
      <c r="O7" s="55"/>
    </row>
    <row r="8" spans="1:16" s="39" customFormat="1" ht="15" customHeight="1" x14ac:dyDescent="0.25">
      <c r="A8" s="46" t="s">
        <v>79</v>
      </c>
      <c r="B8" s="46" t="s">
        <v>77</v>
      </c>
      <c r="C8" s="40" t="s">
        <v>30</v>
      </c>
      <c r="D8" s="39" t="s">
        <v>6</v>
      </c>
      <c r="E8" s="48"/>
      <c r="F8" s="48"/>
      <c r="G8" s="48" t="s">
        <v>3</v>
      </c>
      <c r="H8" s="39" t="s">
        <v>2</v>
      </c>
      <c r="I8" s="40"/>
      <c r="J8" s="55">
        <f>IF(G8="No Change","N/A",IF(G8="New Tag Required",Lookup!F:F,IF(G8="Remove Old Tag",Lookup!F:F,IF(G8="N/A","N/A",""))))</f>
        <v>0</v>
      </c>
      <c r="K8" s="56"/>
      <c r="L8" s="55"/>
      <c r="M8" s="55" t="str">
        <f>IF(H8="No Change","N/A",IF(H8="New Tag Required",Lookup!F:F,IF(H8="Remove Old Sign",Lookup!F:F,IF(H8="N/A","N/A",""))))</f>
        <v>N/A</v>
      </c>
      <c r="N8" s="56"/>
      <c r="O8" s="55"/>
    </row>
    <row r="9" spans="1:16" s="39" customFormat="1" x14ac:dyDescent="0.25">
      <c r="A9" s="57" t="s">
        <v>80</v>
      </c>
      <c r="B9" s="46" t="s">
        <v>77</v>
      </c>
      <c r="C9" s="40" t="s">
        <v>24</v>
      </c>
      <c r="D9" s="39" t="s">
        <v>5</v>
      </c>
      <c r="E9" s="58">
        <v>0</v>
      </c>
      <c r="F9" s="58">
        <v>93</v>
      </c>
      <c r="G9" s="48" t="s">
        <v>3</v>
      </c>
      <c r="H9" s="39" t="s">
        <v>18</v>
      </c>
      <c r="I9" s="40" t="s">
        <v>85</v>
      </c>
      <c r="J9" s="55">
        <f>IF(G9="No Change","N/A",IF(G9="New Tag Required",Lookup!F:F,IF(G9="Remove Old Tag",Lookup!F:F,IF(G9="N/A","N/A",""))))</f>
        <v>0</v>
      </c>
      <c r="K9" s="56"/>
      <c r="L9" s="55"/>
      <c r="M9" s="55" t="str">
        <f>IF(H9="No Change","N/A",IF(H9="New Tag Required",Lookup!F:F,IF(H9="Remove Old Sign",Lookup!F:F,IF(H9="N/A","N/A",""))))</f>
        <v/>
      </c>
      <c r="N9" s="56"/>
      <c r="O9" s="55"/>
    </row>
    <row r="10" spans="1:16" s="39" customFormat="1" x14ac:dyDescent="0.25">
      <c r="A10" s="59" t="s">
        <v>81</v>
      </c>
      <c r="B10" s="46" t="s">
        <v>77</v>
      </c>
      <c r="C10" s="40" t="s">
        <v>24</v>
      </c>
      <c r="D10" s="39" t="s">
        <v>5</v>
      </c>
      <c r="E10" s="48">
        <v>0</v>
      </c>
      <c r="F10" s="48">
        <v>95</v>
      </c>
      <c r="G10" s="48" t="s">
        <v>3</v>
      </c>
      <c r="H10" s="39" t="s">
        <v>18</v>
      </c>
      <c r="I10" s="7" t="s">
        <v>85</v>
      </c>
      <c r="J10" s="55">
        <f>IF(G10="No Change","N/A",IF(G10="New Tag Required",Lookup!F:F,IF(G10="Remove Old Tag",Lookup!F:F,IF(G10="N/A","N/A",""))))</f>
        <v>0</v>
      </c>
      <c r="K10" s="56"/>
      <c r="L10" s="55"/>
      <c r="M10" s="55" t="str">
        <f>IF(H10="No Change","N/A",IF(H10="New Tag Required",Lookup!F:F,IF(H10="Remove Old Sign",Lookup!F:F,IF(H10="N/A","N/A",""))))</f>
        <v/>
      </c>
      <c r="N10" s="56"/>
      <c r="O10" s="55"/>
    </row>
    <row r="11" spans="1:16" s="39" customFormat="1" x14ac:dyDescent="0.25">
      <c r="A11" s="59" t="s">
        <v>82</v>
      </c>
      <c r="B11" s="46" t="s">
        <v>77</v>
      </c>
      <c r="C11" s="40" t="s">
        <v>24</v>
      </c>
      <c r="D11" s="39" t="s">
        <v>5</v>
      </c>
      <c r="E11" s="48">
        <v>0</v>
      </c>
      <c r="F11" s="48">
        <v>86</v>
      </c>
      <c r="G11" s="48" t="s">
        <v>3</v>
      </c>
      <c r="H11" s="39" t="s">
        <v>18</v>
      </c>
      <c r="I11" s="7" t="s">
        <v>85</v>
      </c>
      <c r="J11" s="55">
        <f>IF(G11="No Change","N/A",IF(G11="New Tag Required",Lookup!F:F,IF(G11="Remove Old Tag",Lookup!F:F,IF(G11="N/A","N/A",""))))</f>
        <v>0</v>
      </c>
      <c r="K11" s="56"/>
      <c r="L11" s="55"/>
      <c r="M11" s="55" t="str">
        <f>IF(H11="No Change","N/A",IF(H11="New Tag Required",Lookup!F:F,IF(H11="Remove Old Sign",Lookup!F:F,IF(H11="N/A","N/A",""))))</f>
        <v/>
      </c>
      <c r="N11" s="56"/>
      <c r="O11" s="55"/>
    </row>
    <row r="12" spans="1:16" s="39" customFormat="1" x14ac:dyDescent="0.25">
      <c r="A12" s="59" t="s">
        <v>83</v>
      </c>
      <c r="B12" s="46" t="s">
        <v>77</v>
      </c>
      <c r="C12" s="40" t="s">
        <v>51</v>
      </c>
      <c r="D12" s="39" t="s">
        <v>5</v>
      </c>
      <c r="E12" s="48">
        <v>119</v>
      </c>
      <c r="F12" s="48">
        <v>0</v>
      </c>
      <c r="G12" s="48" t="s">
        <v>2</v>
      </c>
      <c r="H12" s="39" t="s">
        <v>2</v>
      </c>
      <c r="I12" s="40" t="s">
        <v>86</v>
      </c>
      <c r="J12" s="55" t="str">
        <f>IF(G12="No Change","N/A",IF(G12="New Tag Required",Lookup!F:F,IF(G12="Remove Old Tag",Lookup!F:F,IF(G12="N/A","N/A",""))))</f>
        <v>N/A</v>
      </c>
      <c r="K12" s="56"/>
      <c r="L12" s="55"/>
      <c r="M12" s="55" t="str">
        <f>IF(H12="No Change","N/A",IF(H12="New Tag Required",Lookup!F:F,IF(H12="Remove Old Sign",Lookup!F:F,IF(H12="N/A","N/A",""))))</f>
        <v>N/A</v>
      </c>
      <c r="N12" s="56"/>
      <c r="O12" s="55"/>
    </row>
    <row r="13" spans="1:16" s="39" customFormat="1" x14ac:dyDescent="0.25">
      <c r="A13" s="59" t="s">
        <v>84</v>
      </c>
      <c r="B13" s="46" t="s">
        <v>77</v>
      </c>
      <c r="C13" s="40" t="s">
        <v>23</v>
      </c>
      <c r="D13" s="39" t="s">
        <v>5</v>
      </c>
      <c r="E13" s="48">
        <v>104</v>
      </c>
      <c r="F13" s="48">
        <v>225</v>
      </c>
      <c r="G13" s="48" t="s">
        <v>13</v>
      </c>
      <c r="H13" s="39" t="s">
        <v>13</v>
      </c>
      <c r="I13" s="40"/>
      <c r="J13" s="55" t="str">
        <f>IF(G13="No Change","N/A",IF(G13="New Tag Required",Lookup!F:F,IF(G13="Remove Old Tag",Lookup!F:F,IF(G13="N/A","N/A",""))))</f>
        <v>N/A</v>
      </c>
      <c r="K13" s="56"/>
      <c r="L13" s="55"/>
      <c r="M13" s="55" t="str">
        <f>IF(H13="No Change","N/A",IF(H13="New Tag Required",Lookup!F:F,IF(H13="Remove Old Sign",Lookup!F:F,IF(H13="N/A","N/A",""))))</f>
        <v>N/A</v>
      </c>
      <c r="N13" s="56"/>
      <c r="O13" s="55"/>
    </row>
    <row r="14" spans="1:16" s="39" customFormat="1" x14ac:dyDescent="0.25">
      <c r="A14" s="59"/>
      <c r="B14" s="46"/>
      <c r="C14" s="40"/>
      <c r="E14" s="48"/>
      <c r="F14" s="48"/>
      <c r="G14" s="48"/>
      <c r="I14" s="40"/>
      <c r="J14" s="55" t="str">
        <f>IF(G14="No Change","N/A",IF(G14="New Tag Required",Lookup!F:F,IF(G14="Remove Old Tag",Lookup!F:F,IF(G14="N/A","N/A",""))))</f>
        <v/>
      </c>
      <c r="K14" s="56"/>
      <c r="L14" s="55"/>
      <c r="M14" s="55" t="str">
        <f>IF(H14="No Change","N/A",IF(H14="New Tag Required",Lookup!F:F,IF(H14="Remove Old Sign",Lookup!F:F,IF(H14="N/A","N/A",""))))</f>
        <v/>
      </c>
      <c r="N14" s="56"/>
      <c r="O14" s="55"/>
    </row>
    <row r="15" spans="1:16" s="39" customFormat="1" x14ac:dyDescent="0.25">
      <c r="A15" s="59"/>
      <c r="B15" s="46"/>
      <c r="C15" s="40"/>
      <c r="E15" s="48"/>
      <c r="F15" s="48"/>
      <c r="G15" s="48"/>
      <c r="I15" s="40"/>
      <c r="J15" s="55" t="str">
        <f>IF(G15="No Change","N/A",IF(G15="New Tag Required",Lookup!F:F,IF(G15="Remove Old Tag",Lookup!F:F,IF(G15="N/A","N/A",""))))</f>
        <v/>
      </c>
      <c r="K15" s="56"/>
      <c r="L15" s="55"/>
      <c r="M15" s="55" t="str">
        <f>IF(H15="No Change","N/A",IF(H15="New Tag Required",Lookup!F:F,IF(H15="Remove Old Sign",Lookup!F:F,IF(H15="N/A","N/A",""))))</f>
        <v/>
      </c>
      <c r="N15" s="56"/>
      <c r="O15" s="55"/>
    </row>
    <row r="16" spans="1:16" s="39" customFormat="1" x14ac:dyDescent="0.25">
      <c r="A16" s="59"/>
      <c r="B16" s="46"/>
      <c r="C16" s="40"/>
      <c r="E16" s="48"/>
      <c r="F16" s="48"/>
      <c r="G16" s="48"/>
      <c r="I16" s="40"/>
      <c r="J16" s="55" t="str">
        <f>IF(G16="No Change","N/A",IF(G16="New Tag Required",Lookup!F:F,IF(G16="Remove Old Tag",Lookup!F:F,IF(G16="N/A","N/A",""))))</f>
        <v/>
      </c>
      <c r="K16" s="60"/>
      <c r="L16" s="40"/>
      <c r="M16" s="55" t="str">
        <f>IF(H16="No Change","N/A",IF(H16="New Tag Required",Lookup!F:F,IF(H16="Remove Old Sign",Lookup!F:F,IF(H16="N/A","N/A",""))))</f>
        <v/>
      </c>
      <c r="N16" s="60"/>
      <c r="O16" s="40"/>
    </row>
    <row r="17" spans="1:17" s="39" customFormat="1" x14ac:dyDescent="0.25">
      <c r="A17" s="59"/>
      <c r="B17" s="46"/>
      <c r="C17" s="40"/>
      <c r="E17" s="48"/>
      <c r="F17" s="48"/>
      <c r="G17" s="48"/>
      <c r="I17" s="40"/>
      <c r="J17" s="55" t="str">
        <f>IF(G17="No Change","N/A",IF(G17="New Tag Required",Lookup!F:F,IF(G17="Remove Old Tag",Lookup!F:F,IF(G17="N/A","N/A",""))))</f>
        <v/>
      </c>
      <c r="K17" s="60"/>
      <c r="L17" s="40"/>
      <c r="M17" s="55" t="str">
        <f>IF(H17="No Change","N/A",IF(H17="New Tag Required",Lookup!F:F,IF(H17="Remove Old Sign",Lookup!F:F,IF(H17="N/A","N/A",""))))</f>
        <v/>
      </c>
      <c r="N17" s="60"/>
      <c r="O17" s="40"/>
    </row>
    <row r="18" spans="1:17" s="39" customFormat="1" x14ac:dyDescent="0.25">
      <c r="A18" s="59"/>
      <c r="B18" s="46"/>
      <c r="C18" s="40"/>
      <c r="E18" s="48"/>
      <c r="F18" s="48"/>
      <c r="G18" s="48"/>
      <c r="I18" s="40"/>
      <c r="J18" s="55" t="str">
        <f>IF(G18="No Change","N/A",IF(G18="New Tag Required",Lookup!F:F,IF(G18="Remove Old Tag",Lookup!F:F,IF(G18="N/A","N/A",""))))</f>
        <v/>
      </c>
      <c r="K18" s="60"/>
      <c r="L18" s="40"/>
      <c r="M18" s="55" t="str">
        <f>IF(H18="No Change","N/A",IF(H18="New Tag Required",Lookup!F:F,IF(H18="Remove Old Sign",Lookup!F:F,IF(H18="N/A","N/A",""))))</f>
        <v/>
      </c>
      <c r="N18" s="60"/>
      <c r="O18" s="40"/>
    </row>
    <row r="19" spans="1:17" s="39" customFormat="1" x14ac:dyDescent="0.25">
      <c r="A19" s="57"/>
      <c r="B19" s="46"/>
      <c r="C19" s="40"/>
      <c r="E19" s="48"/>
      <c r="F19" s="48"/>
      <c r="G19" s="48"/>
      <c r="I19" s="40"/>
      <c r="J19" s="55" t="str">
        <f>IF(G19="No Change","N/A",IF(G19="New Tag Required",Lookup!F:F,IF(G19="Remove Old Tag",Lookup!F:F,IF(G19="N/A","N/A",""))))</f>
        <v/>
      </c>
      <c r="K19" s="60"/>
      <c r="L19" s="40"/>
      <c r="M19" s="55" t="str">
        <f>IF(H19="No Change","N/A",IF(H19="New Tag Required",Lookup!F:F,IF(H19="Remove Old Sign",Lookup!F:F,IF(H19="N/A","N/A",""))))</f>
        <v/>
      </c>
      <c r="N19" s="60"/>
      <c r="O19" s="40"/>
    </row>
    <row r="20" spans="1:17" s="39" customFormat="1" x14ac:dyDescent="0.25">
      <c r="A20" s="57"/>
      <c r="B20" s="46"/>
      <c r="C20" s="40"/>
      <c r="E20" s="48"/>
      <c r="F20" s="48"/>
      <c r="G20" s="48"/>
      <c r="I20" s="40"/>
      <c r="J20" s="55" t="str">
        <f>IF(G20="No Change","N/A",IF(G20="New Tag Required",Lookup!F:F,IF(G20="Remove Old Tag",Lookup!F:F,IF(G20="N/A","N/A",""))))</f>
        <v/>
      </c>
      <c r="K20" s="60"/>
      <c r="L20" s="40"/>
      <c r="M20" s="55" t="str">
        <f>IF(H20="No Change","N/A",IF(H20="New Tag Required",Lookup!F:F,IF(H20="Remove Old Sign",Lookup!F:F,IF(H20="N/A","N/A",""))))</f>
        <v/>
      </c>
      <c r="N20" s="60"/>
      <c r="O20" s="40"/>
    </row>
    <row r="21" spans="1:17" s="39" customFormat="1" x14ac:dyDescent="0.25">
      <c r="A21" s="59"/>
      <c r="B21" s="46"/>
      <c r="C21" s="40"/>
      <c r="E21" s="48"/>
      <c r="F21" s="49"/>
      <c r="G21" s="48"/>
      <c r="I21" s="40"/>
      <c r="J21" s="55" t="str">
        <f>IF(G21="No Change","N/A",IF(G21="New Tag Required",Lookup!F:F,IF(G21="Remove Old Tag",Lookup!F:F,IF(G21="N/A","N/A",""))))</f>
        <v/>
      </c>
      <c r="K21" s="60"/>
      <c r="L21" s="40"/>
      <c r="M21" s="55" t="str">
        <f>IF(H21="No Change","N/A",IF(H21="New Tag Required",Lookup!F:F,IF(H21="Remove Old Sign",Lookup!F:F,IF(H21="N/A","N/A",""))))</f>
        <v/>
      </c>
      <c r="N21" s="60"/>
      <c r="O21" s="40"/>
    </row>
    <row r="22" spans="1:17" x14ac:dyDescent="0.25">
      <c r="A22" s="59"/>
      <c r="B22" s="46"/>
      <c r="C22" s="40"/>
      <c r="D22" s="39"/>
      <c r="E22" s="48"/>
      <c r="F22" s="48"/>
      <c r="G22" s="48"/>
      <c r="H22" s="39"/>
      <c r="I22" s="40"/>
      <c r="J22" s="55" t="str">
        <f>IF(G22="No Change","N/A",IF(G22="New Tag Required",Lookup!F:F,IF(G22="Remove Old Tag",Lookup!F:F,IF(G22="N/A","N/A",""))))</f>
        <v/>
      </c>
      <c r="K22" s="60"/>
      <c r="L22" s="40"/>
      <c r="M22" s="55" t="str">
        <f>IF(H22="No Change","N/A",IF(H22="New Tag Required",Lookup!F:F,IF(H22="Remove Old Sign",Lookup!F:F,IF(H22="N/A","N/A",""))))</f>
        <v/>
      </c>
      <c r="N22" s="60"/>
      <c r="O22" s="40"/>
      <c r="P22" s="39"/>
      <c r="Q22" s="39"/>
    </row>
    <row r="23" spans="1:17" x14ac:dyDescent="0.25">
      <c r="A23" s="59"/>
      <c r="B23" s="46"/>
      <c r="C23" s="40"/>
      <c r="D23" s="39"/>
      <c r="E23" s="48"/>
      <c r="F23" s="49"/>
      <c r="G23" s="48"/>
      <c r="H23" s="39"/>
      <c r="I23" s="40"/>
      <c r="J23" s="55" t="str">
        <f>IF(G23="No Change","N/A",IF(G23="New Tag Required",Lookup!F:F,IF(G23="Remove Old Tag",Lookup!F:F,IF(G23="N/A","N/A",""))))</f>
        <v/>
      </c>
      <c r="K23" s="60"/>
      <c r="L23" s="40"/>
      <c r="M23" s="55" t="str">
        <f>IF(H23="No Change","N/A",IF(H23="New Tag Required",Lookup!F:F,IF(H23="Remove Old Sign",Lookup!F:F,IF(H23="N/A","N/A",""))))</f>
        <v/>
      </c>
      <c r="N23" s="60"/>
      <c r="O23" s="40"/>
      <c r="P23" s="39"/>
      <c r="Q23" s="39"/>
    </row>
    <row r="24" spans="1:17" x14ac:dyDescent="0.25">
      <c r="A24" s="59"/>
      <c r="B24" s="46"/>
      <c r="C24" s="40"/>
      <c r="D24" s="39"/>
      <c r="E24" s="48"/>
      <c r="F24" s="48"/>
      <c r="G24" s="48"/>
      <c r="H24" s="39"/>
      <c r="I24" s="40"/>
      <c r="J24" s="55" t="str">
        <f>IF(G24="No Change","N/A",IF(G24="New Tag Required",Lookup!F:F,IF(G24="Remove Old Tag",Lookup!F:F,IF(G24="N/A","N/A",""))))</f>
        <v/>
      </c>
      <c r="K24" s="60"/>
      <c r="L24" s="40"/>
      <c r="M24" s="55" t="str">
        <f>IF(H24="No Change","N/A",IF(H24="New Tag Required",Lookup!F:F,IF(H24="Remove Old Sign",Lookup!F:F,IF(H24="N/A","N/A",""))))</f>
        <v/>
      </c>
      <c r="N24" s="60"/>
      <c r="O24" s="40"/>
      <c r="P24" s="39"/>
      <c r="Q24" s="39"/>
    </row>
    <row r="25" spans="1:17" x14ac:dyDescent="0.25">
      <c r="A25" s="59"/>
      <c r="B25" s="46"/>
      <c r="C25" s="40"/>
      <c r="D25" s="39"/>
      <c r="E25" s="48"/>
      <c r="F25" s="48"/>
      <c r="G25" s="48"/>
      <c r="H25" s="39"/>
      <c r="I25" s="40"/>
      <c r="J25" s="55" t="str">
        <f>IF(G25="No Change","N/A",IF(G25="New Tag Required",Lookup!F:F,IF(G25="Remove Old Tag",Lookup!F:F,IF(G25="N/A","N/A",""))))</f>
        <v/>
      </c>
      <c r="K25" s="61"/>
      <c r="L25" s="39"/>
      <c r="M25" s="55" t="str">
        <f>IF(H25="No Change","N/A",IF(H25="New Tag Required",Lookup!F:F,IF(H25="Remove Old Sign",Lookup!F:F,IF(H25="N/A","N/A",""))))</f>
        <v/>
      </c>
      <c r="N25" s="60"/>
      <c r="O25" s="40"/>
      <c r="P25" s="39"/>
      <c r="Q25" s="39"/>
    </row>
    <row r="26" spans="1:17" x14ac:dyDescent="0.25">
      <c r="A26" s="59"/>
      <c r="C26" s="40"/>
      <c r="D26" s="39"/>
      <c r="E26" s="48"/>
      <c r="F26" s="48"/>
      <c r="G26" s="48"/>
      <c r="H26" s="39"/>
      <c r="I26" s="40"/>
      <c r="J26" s="55" t="str">
        <f>IF(G26="No Change","N/A",IF(G26="New Tag Required",Lookup!F:F,IF(G26="Remove Old Tag",Lookup!F:F,IF(G26="N/A","N/A",""))))</f>
        <v/>
      </c>
      <c r="K26" s="61"/>
      <c r="L26" s="39"/>
      <c r="M26" s="55" t="str">
        <f>IF(H26="No Change","N/A",IF(H26="New Tag Required",Lookup!F:F,IF(H26="Remove Old Sign",Lookup!F:F,IF(H26="N/A","N/A",""))))</f>
        <v/>
      </c>
      <c r="N26" s="60"/>
      <c r="O26" s="40"/>
      <c r="P26" s="39"/>
      <c r="Q26" s="39"/>
    </row>
    <row r="27" spans="1:17" x14ac:dyDescent="0.25">
      <c r="A27" s="47"/>
      <c r="C27" s="40"/>
      <c r="D27" s="39"/>
      <c r="E27" s="48"/>
      <c r="F27" s="48"/>
      <c r="G27" s="48"/>
      <c r="H27" s="39"/>
      <c r="I27" s="40"/>
      <c r="J27" s="55" t="str">
        <f>IF(G27="No Change","N/A",IF(G27="New Tag Required",Lookup!F:F,IF(G27="Remove Old Tag",Lookup!F:F,IF(G27="N/A","N/A",""))))</f>
        <v/>
      </c>
      <c r="K27" s="61"/>
      <c r="L27" s="39"/>
      <c r="M27" s="55" t="str">
        <f>IF(H27="No Change","N/A",IF(H27="New Tag Required",Lookup!F:F,IF(H27="Remove Old Sign",Lookup!F:F,IF(H27="N/A","N/A",""))))</f>
        <v/>
      </c>
      <c r="N27" s="61"/>
      <c r="O27" s="39"/>
      <c r="P27" s="39"/>
      <c r="Q27" s="39"/>
    </row>
    <row r="28" spans="1:17" x14ac:dyDescent="0.25">
      <c r="A28" s="47"/>
      <c r="C28" s="40"/>
      <c r="D28" s="39"/>
      <c r="E28" s="48"/>
      <c r="F28" s="48"/>
      <c r="G28" s="48"/>
      <c r="H28" s="39"/>
      <c r="I28" s="40"/>
      <c r="J28" s="55" t="str">
        <f>IF(G28="No Change","N/A",IF(G28="New Tag Required",Lookup!F:F,IF(G28="Remove Old Tag",Lookup!F:F,IF(G28="N/A","N/A",""))))</f>
        <v/>
      </c>
      <c r="K28" s="61"/>
      <c r="L28" s="39"/>
      <c r="M28" s="55" t="str">
        <f>IF(H28="No Change","N/A",IF(H28="New Tag Required",Lookup!F:F,IF(H28="Remove Old Sign",Lookup!F:F,IF(H28="N/A","N/A",""))))</f>
        <v/>
      </c>
      <c r="N28" s="61"/>
      <c r="O28" s="39"/>
      <c r="P28" s="39"/>
      <c r="Q28" s="39"/>
    </row>
    <row r="29" spans="1:17" x14ac:dyDescent="0.25">
      <c r="A29" s="47"/>
      <c r="C29" s="40"/>
      <c r="D29" s="39"/>
      <c r="E29" s="48"/>
      <c r="F29" s="48"/>
      <c r="G29" s="48"/>
      <c r="H29" s="39"/>
      <c r="I29" s="40"/>
      <c r="J29" s="55" t="str">
        <f>IF(G29="No Change","N/A",IF(G29="New Tag Required",Lookup!F:F,IF(G29="Remove Old Tag",Lookup!F:F,IF(G29="N/A","N/A",""))))</f>
        <v/>
      </c>
      <c r="K29" s="61"/>
      <c r="L29" s="39"/>
      <c r="M29" s="55" t="str">
        <f>IF(H29="No Change","N/A",IF(H29="New Tag Required",Lookup!F:F,IF(H29="Remove Old Sign",Lookup!F:F,IF(H29="N/A","N/A",""))))</f>
        <v/>
      </c>
      <c r="N29" s="61"/>
      <c r="O29" s="39"/>
      <c r="P29" s="39"/>
      <c r="Q29" s="39"/>
    </row>
    <row r="30" spans="1:17" x14ac:dyDescent="0.25">
      <c r="A30" s="54"/>
      <c r="C30" s="40"/>
      <c r="D30" s="39"/>
      <c r="E30" s="48"/>
      <c r="F30" s="48"/>
      <c r="G30" s="48"/>
      <c r="H30" s="39"/>
      <c r="I30" s="40"/>
      <c r="J30" s="55" t="str">
        <f>IF(G30="No Change","N/A",IF(G30="New Tag Required",Lookup!F:F,IF(G30="Remove Old Tag",Lookup!F:F,IF(G30="N/A","N/A",""))))</f>
        <v/>
      </c>
      <c r="K30" s="61"/>
      <c r="L30" s="39"/>
      <c r="M30" s="55" t="str">
        <f>IF(H30="No Change","N/A",IF(H30="New Tag Required",Lookup!F:F,IF(H30="Remove Old Sign",Lookup!F:F,IF(H30="N/A","N/A",""))))</f>
        <v/>
      </c>
      <c r="N30" s="61"/>
      <c r="O30" s="39"/>
      <c r="P30" s="39"/>
      <c r="Q30" s="39"/>
    </row>
    <row r="31" spans="1:17" ht="15.75" thickBot="1" x14ac:dyDescent="0.3">
      <c r="A31" s="59"/>
      <c r="C31" s="40"/>
      <c r="D31" s="39"/>
      <c r="E31" s="48"/>
      <c r="F31" s="48"/>
      <c r="G31" s="48"/>
      <c r="H31" s="39"/>
      <c r="I31" s="40"/>
      <c r="J31" s="55" t="str">
        <f>IF(G31="No Change","N/A",IF(G31="New Tag Required",Lookup!F:F,IF(G31="Remove Old Tag",Lookup!F:F,IF(G31="N/A","N/A",""))))</f>
        <v/>
      </c>
      <c r="K31" s="61"/>
      <c r="L31" s="39"/>
      <c r="M31" s="55" t="str">
        <f>IF(H31="No Change","N/A",IF(H31="New Tag Required",Lookup!F:F,IF(H31="Remove Old Sign",Lookup!F:F,IF(H31="N/A","N/A",""))))</f>
        <v/>
      </c>
      <c r="N31" s="61"/>
      <c r="O31" s="39"/>
      <c r="P31" s="39"/>
      <c r="Q31" s="39"/>
    </row>
    <row r="32" spans="1:17" ht="45" x14ac:dyDescent="0.25">
      <c r="A32" s="59"/>
      <c r="C32" s="11"/>
      <c r="E32" s="30"/>
      <c r="F32" s="32"/>
      <c r="G32" s="70" t="s">
        <v>45</v>
      </c>
      <c r="H32" s="71" t="s">
        <v>46</v>
      </c>
      <c r="J32" s="72" t="s">
        <v>40</v>
      </c>
      <c r="K32" s="10"/>
      <c r="L32" s="10"/>
      <c r="M32" s="72" t="s">
        <v>41</v>
      </c>
    </row>
    <row r="33" spans="1:13" ht="15.75" thickBot="1" x14ac:dyDescent="0.3">
      <c r="A33" s="59"/>
      <c r="C33" s="11"/>
      <c r="E33" s="30"/>
      <c r="F33" s="32"/>
      <c r="G33" s="14">
        <f>COUNTIF(G6:G32,"New Tag Required")</f>
        <v>5</v>
      </c>
      <c r="H33" s="13">
        <f>COUNTIF(H6:H32,"New Sign Required")</f>
        <v>3</v>
      </c>
      <c r="J33" s="12">
        <f>COUNTIF(J6:J32,"Installed")</f>
        <v>0</v>
      </c>
      <c r="K33" s="10"/>
      <c r="L33" s="10"/>
      <c r="M33" s="12">
        <f>COUNTIF(M6:M32,"Installed")</f>
        <v>0</v>
      </c>
    </row>
    <row r="34" spans="1:13" x14ac:dyDescent="0.25">
      <c r="A34" s="59"/>
      <c r="C34" s="11"/>
      <c r="E34" s="30"/>
      <c r="F34" s="30"/>
    </row>
    <row r="35" spans="1:13" x14ac:dyDescent="0.25">
      <c r="A35" s="59"/>
      <c r="C35" s="11"/>
      <c r="E35" s="30"/>
      <c r="F35" s="30"/>
      <c r="G35" s="30"/>
    </row>
    <row r="36" spans="1:13" x14ac:dyDescent="0.25">
      <c r="A36" s="59"/>
      <c r="C36" s="11"/>
      <c r="E36" s="30"/>
      <c r="F36" s="30"/>
      <c r="G36" s="30"/>
    </row>
    <row r="37" spans="1:13" x14ac:dyDescent="0.25">
      <c r="A37" s="47"/>
      <c r="C37" s="11"/>
      <c r="E37" s="30"/>
      <c r="F37" s="30"/>
      <c r="G37" s="30"/>
    </row>
    <row r="38" spans="1:13" x14ac:dyDescent="0.25">
      <c r="A38" s="47"/>
      <c r="C38" s="11"/>
      <c r="E38" s="30"/>
      <c r="F38" s="31"/>
      <c r="G38" s="30"/>
    </row>
    <row r="39" spans="1:13" x14ac:dyDescent="0.25">
      <c r="A39" s="47"/>
      <c r="C39" s="11"/>
      <c r="E39" s="30"/>
      <c r="F39" s="30"/>
      <c r="G39" s="30"/>
    </row>
    <row r="40" spans="1:13" x14ac:dyDescent="0.25">
      <c r="A40" s="54"/>
      <c r="C40" s="11"/>
      <c r="E40" s="30"/>
      <c r="F40" s="30"/>
      <c r="G40" s="30"/>
    </row>
    <row r="41" spans="1:13" x14ac:dyDescent="0.25">
      <c r="A41" s="54"/>
      <c r="C41" s="11"/>
      <c r="E41" s="30"/>
      <c r="F41" s="30"/>
      <c r="G41" s="30"/>
    </row>
    <row r="42" spans="1:13" x14ac:dyDescent="0.25">
      <c r="A42" s="54"/>
      <c r="C42" s="11"/>
    </row>
    <row r="43" spans="1:13" x14ac:dyDescent="0.25">
      <c r="A43" s="54"/>
      <c r="C43" s="11"/>
    </row>
    <row r="44" spans="1:13" x14ac:dyDescent="0.25">
      <c r="A44" s="54"/>
      <c r="C44" s="11"/>
    </row>
    <row r="45" spans="1:13" x14ac:dyDescent="0.25">
      <c r="A45" s="54"/>
      <c r="C45" s="11"/>
    </row>
    <row r="46" spans="1:13" x14ac:dyDescent="0.25">
      <c r="A46" s="54"/>
      <c r="C46" s="11"/>
    </row>
    <row r="47" spans="1:13" x14ac:dyDescent="0.25">
      <c r="C47" s="11"/>
    </row>
    <row r="48" spans="1:13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5:G40 G12:G31">
    <cfRule type="containsText" dxfId="62" priority="137" operator="containsText" text="New Tag Required">
      <formula>NOT(ISERROR(SEARCH("New Tag Required",G12)))</formula>
    </cfRule>
  </conditionalFormatting>
  <conditionalFormatting sqref="D6 D8 D14:D86">
    <cfRule type="containsText" dxfId="61" priority="136" operator="containsText" text="Yes">
      <formula>NOT(ISERROR(SEARCH("Yes",D6)))</formula>
    </cfRule>
  </conditionalFormatting>
  <conditionalFormatting sqref="H187:H408 H35:H43 H46:H86 H12:H31">
    <cfRule type="containsText" dxfId="60" priority="124" operator="containsText" text="New Sign Required">
      <formula>NOT(ISERROR(SEARCH("New Sign Required",H12)))</formula>
    </cfRule>
  </conditionalFormatting>
  <conditionalFormatting sqref="G35:G43 G46:G86 G12:H31">
    <cfRule type="containsText" dxfId="59" priority="123" operator="containsText" text="Action Required">
      <formula>NOT(ISERROR(SEARCH("Action Required",G12)))</formula>
    </cfRule>
  </conditionalFormatting>
  <conditionalFormatting sqref="H35:H43 H46:H86">
    <cfRule type="containsText" dxfId="58" priority="122" operator="containsText" text="Action Required">
      <formula>NOT(ISERROR(SEARCH("Action Required",H35)))</formula>
    </cfRule>
  </conditionalFormatting>
  <conditionalFormatting sqref="G6">
    <cfRule type="containsText" dxfId="57" priority="64" operator="containsText" text="New Tag Required">
      <formula>NOT(ISERROR(SEARCH("New Tag Required",G6)))</formula>
    </cfRule>
  </conditionalFormatting>
  <conditionalFormatting sqref="H6">
    <cfRule type="containsText" dxfId="56" priority="62" operator="containsText" text="New Sign Required">
      <formula>NOT(ISERROR(SEARCH("New Sign Required",H6)))</formula>
    </cfRule>
  </conditionalFormatting>
  <conditionalFormatting sqref="G6">
    <cfRule type="containsText" dxfId="55" priority="61" operator="containsText" text="Action Required">
      <formula>NOT(ISERROR(SEARCH("Action Required",G6)))</formula>
    </cfRule>
  </conditionalFormatting>
  <conditionalFormatting sqref="H6">
    <cfRule type="containsText" dxfId="54" priority="60" operator="containsText" text="Action Required">
      <formula>NOT(ISERROR(SEARCH("Action Required",H6)))</formula>
    </cfRule>
  </conditionalFormatting>
  <conditionalFormatting sqref="G6">
    <cfRule type="containsText" dxfId="53" priority="59" operator="containsText" text="New Tag Required">
      <formula>NOT(ISERROR(SEARCH("New Tag Required",G6)))</formula>
    </cfRule>
  </conditionalFormatting>
  <conditionalFormatting sqref="D6">
    <cfRule type="containsText" dxfId="52" priority="58" operator="containsText" text="Yes">
      <formula>NOT(ISERROR(SEARCH("Yes",D6)))</formula>
    </cfRule>
  </conditionalFormatting>
  <conditionalFormatting sqref="G6">
    <cfRule type="containsText" dxfId="51" priority="57" operator="containsText" text="Action Required">
      <formula>NOT(ISERROR(SEARCH("Action Required",G6)))</formula>
    </cfRule>
  </conditionalFormatting>
  <conditionalFormatting sqref="D87:D186">
    <cfRule type="containsText" dxfId="50" priority="56" operator="containsText" text="Yes">
      <formula>NOT(ISERROR(SEARCH("Yes",D87)))</formula>
    </cfRule>
  </conditionalFormatting>
  <conditionalFormatting sqref="H87:H186">
    <cfRule type="containsText" dxfId="49" priority="55" operator="containsText" text="New Sign Required">
      <formula>NOT(ISERROR(SEARCH("New Sign Required",H87)))</formula>
    </cfRule>
  </conditionalFormatting>
  <conditionalFormatting sqref="G87:G186">
    <cfRule type="containsText" dxfId="48" priority="54" operator="containsText" text="Action Required">
      <formula>NOT(ISERROR(SEARCH("Action Required",G87)))</formula>
    </cfRule>
  </conditionalFormatting>
  <conditionalFormatting sqref="H87:H186">
    <cfRule type="containsText" dxfId="47" priority="53" operator="containsText" text="Action Required">
      <formula>NOT(ISERROR(SEARCH("Action Required",H87)))</formula>
    </cfRule>
  </conditionalFormatting>
  <conditionalFormatting sqref="D7">
    <cfRule type="containsText" dxfId="46" priority="39" operator="containsText" text="Yes">
      <formula>NOT(ISERROR(SEARCH("Yes",D7)))</formula>
    </cfRule>
  </conditionalFormatting>
  <conditionalFormatting sqref="G7">
    <cfRule type="containsText" dxfId="45" priority="38" operator="containsText" text="New Tag Required">
      <formula>NOT(ISERROR(SEARCH("New Tag Required",G7)))</formula>
    </cfRule>
  </conditionalFormatting>
  <conditionalFormatting sqref="H7">
    <cfRule type="containsText" dxfId="44" priority="37" operator="containsText" text="New Sign Required">
      <formula>NOT(ISERROR(SEARCH("New Sign Required",H7)))</formula>
    </cfRule>
  </conditionalFormatting>
  <conditionalFormatting sqref="G7">
    <cfRule type="containsText" dxfId="43" priority="36" operator="containsText" text="Action Required">
      <formula>NOT(ISERROR(SEARCH("Action Required",G7)))</formula>
    </cfRule>
  </conditionalFormatting>
  <conditionalFormatting sqref="H7">
    <cfRule type="containsText" dxfId="42" priority="35" operator="containsText" text="Action Required">
      <formula>NOT(ISERROR(SEARCH("Action Required",H7)))</formula>
    </cfRule>
  </conditionalFormatting>
  <conditionalFormatting sqref="J2:N2">
    <cfRule type="cellIs" dxfId="41" priority="30" operator="notEqual">
      <formula>0</formula>
    </cfRule>
  </conditionalFormatting>
  <conditionalFormatting sqref="J6:J31">
    <cfRule type="cellIs" dxfId="40" priority="29" operator="equal">
      <formula>0</formula>
    </cfRule>
  </conditionalFormatting>
  <conditionalFormatting sqref="M6:M31">
    <cfRule type="cellIs" dxfId="39" priority="28" operator="equal">
      <formula>0</formula>
    </cfRule>
  </conditionalFormatting>
  <conditionalFormatting sqref="J6:J31 M6:M31">
    <cfRule type="cellIs" dxfId="38" priority="25" operator="equal">
      <formula>"In Progress"</formula>
    </cfRule>
    <cfRule type="cellIs" dxfId="37" priority="26" operator="equal">
      <formula>"Log Issues"</formula>
    </cfRule>
    <cfRule type="cellIs" dxfId="36" priority="27" operator="equal">
      <formula>"N/A"</formula>
    </cfRule>
  </conditionalFormatting>
  <conditionalFormatting sqref="K6:L15">
    <cfRule type="expression" dxfId="35" priority="24">
      <formula>$J6="Log Issues"</formula>
    </cfRule>
  </conditionalFormatting>
  <conditionalFormatting sqref="N6:N15">
    <cfRule type="expression" dxfId="34" priority="23">
      <formula>$M6="Log Issues"</formula>
    </cfRule>
  </conditionalFormatting>
  <conditionalFormatting sqref="G9">
    <cfRule type="containsText" dxfId="33" priority="22" operator="containsText" text="New Tag Required">
      <formula>NOT(ISERROR(SEARCH("New Tag Required",G9)))</formula>
    </cfRule>
  </conditionalFormatting>
  <conditionalFormatting sqref="H9">
    <cfRule type="containsText" dxfId="32" priority="21" operator="containsText" text="New Sign Required">
      <formula>NOT(ISERROR(SEARCH("New Sign Required",H9)))</formula>
    </cfRule>
  </conditionalFormatting>
  <conditionalFormatting sqref="G9">
    <cfRule type="containsText" dxfId="31" priority="20" operator="containsText" text="Action Required">
      <formula>NOT(ISERROR(SEARCH("Action Required",G9)))</formula>
    </cfRule>
  </conditionalFormatting>
  <conditionalFormatting sqref="H9">
    <cfRule type="containsText" dxfId="30" priority="19" operator="containsText" text="Action Required">
      <formula>NOT(ISERROR(SEARCH("Action Required",H9)))</formula>
    </cfRule>
  </conditionalFormatting>
  <conditionalFormatting sqref="H35:H43 H46:H1048576 H1:H7 H9 H12:H33">
    <cfRule type="containsText" dxfId="29" priority="17" operator="containsText" text="Remove Old Sign">
      <formula>NOT(ISERROR(SEARCH("Remove Old Sign",H1)))</formula>
    </cfRule>
    <cfRule type="containsText" dxfId="28" priority="18" operator="containsText" text="Move Sign to New Location">
      <formula>NOT(ISERROR(SEARCH("Move Sign to New Location",H1)))</formula>
    </cfRule>
  </conditionalFormatting>
  <conditionalFormatting sqref="G35:G43 G46:G1048576 G1:G7 G9 G12:G33">
    <cfRule type="containsText" dxfId="27" priority="16" operator="containsText" text="Remove Old Tag">
      <formula>NOT(ISERROR(SEARCH("Remove Old Tag",G1)))</formula>
    </cfRule>
  </conditionalFormatting>
  <conditionalFormatting sqref="G8">
    <cfRule type="containsText" dxfId="26" priority="15" operator="containsText" text="New Tag Required">
      <formula>NOT(ISERROR(SEARCH("New Tag Required",G8)))</formula>
    </cfRule>
  </conditionalFormatting>
  <conditionalFormatting sqref="H8">
    <cfRule type="containsText" dxfId="25" priority="14" operator="containsText" text="New Sign Required">
      <formula>NOT(ISERROR(SEARCH("New Sign Required",H8)))</formula>
    </cfRule>
  </conditionalFormatting>
  <conditionalFormatting sqref="G8">
    <cfRule type="containsText" dxfId="24" priority="13" operator="containsText" text="Action Required">
      <formula>NOT(ISERROR(SEARCH("Action Required",G8)))</formula>
    </cfRule>
  </conditionalFormatting>
  <conditionalFormatting sqref="H8">
    <cfRule type="containsText" dxfId="23" priority="12" operator="containsText" text="Action Required">
      <formula>NOT(ISERROR(SEARCH("Action Required",H8)))</formula>
    </cfRule>
  </conditionalFormatting>
  <conditionalFormatting sqref="H8">
    <cfRule type="containsText" dxfId="22" priority="10" operator="containsText" text="Remove Old Sign">
      <formula>NOT(ISERROR(SEARCH("Remove Old Sign",H8)))</formula>
    </cfRule>
    <cfRule type="containsText" dxfId="21" priority="11" operator="containsText" text="Move Sign to New Location">
      <formula>NOT(ISERROR(SEARCH("Move Sign to New Location",H8)))</formula>
    </cfRule>
  </conditionalFormatting>
  <conditionalFormatting sqref="G8">
    <cfRule type="containsText" dxfId="20" priority="9" operator="containsText" text="Remove Old Tag">
      <formula>NOT(ISERROR(SEARCH("Remove Old Tag",G8)))</formula>
    </cfRule>
  </conditionalFormatting>
  <conditionalFormatting sqref="D9:D13">
    <cfRule type="containsText" dxfId="19" priority="8" operator="containsText" text="Yes">
      <formula>NOT(ISERROR(SEARCH("Yes",D9)))</formula>
    </cfRule>
  </conditionalFormatting>
  <conditionalFormatting sqref="G10:G11">
    <cfRule type="containsText" dxfId="18" priority="7" operator="containsText" text="New Tag Required">
      <formula>NOT(ISERROR(SEARCH("New Tag Required",G10)))</formula>
    </cfRule>
  </conditionalFormatting>
  <conditionalFormatting sqref="H10:H11">
    <cfRule type="containsText" dxfId="17" priority="6" operator="containsText" text="New Sign Required">
      <formula>NOT(ISERROR(SEARCH("New Sign Required",H10)))</formula>
    </cfRule>
  </conditionalFormatting>
  <conditionalFormatting sqref="G10:G11">
    <cfRule type="containsText" dxfId="16" priority="5" operator="containsText" text="Action Required">
      <formula>NOT(ISERROR(SEARCH("Action Required",G10)))</formula>
    </cfRule>
  </conditionalFormatting>
  <conditionalFormatting sqref="H10:H11">
    <cfRule type="containsText" dxfId="15" priority="4" operator="containsText" text="Action Required">
      <formula>NOT(ISERROR(SEARCH("Action Required",H10)))</formula>
    </cfRule>
  </conditionalFormatting>
  <conditionalFormatting sqref="H10:H11">
    <cfRule type="containsText" dxfId="14" priority="2" operator="containsText" text="Remove Old Sign">
      <formula>NOT(ISERROR(SEARCH("Remove Old Sign",H10)))</formula>
    </cfRule>
    <cfRule type="containsText" dxfId="13" priority="3" operator="containsText" text="Move Sign to New Location">
      <formula>NOT(ISERROR(SEARCH("Move Sign to New Location",H10)))</formula>
    </cfRule>
  </conditionalFormatting>
  <conditionalFormatting sqref="G10:G11">
    <cfRule type="containsText" dxfId="12" priority="1" operator="containsText" text="Remove Old Tag">
      <formula>NOT(ISERROR(SEARCH("Remove Old Tag",G10)))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H46:H186 H35:H43</xm:sqref>
        </x14:dataValidation>
        <x14:dataValidation type="list" allowBlank="1" showInputMessage="1" showErrorMessage="1">
          <x14:formula1>
            <xm:f>Lookup!$A$1:$A$4</xm:f>
          </x14:formula1>
          <xm:sqref>G46:G186 G35:G43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2" sqref="C12"/>
    </sheetView>
  </sheetViews>
  <sheetFormatPr defaultColWidth="9.140625" defaultRowHeight="15" x14ac:dyDescent="0.25"/>
  <cols>
    <col min="1" max="1" width="22.42578125" style="46" bestFit="1" customWidth="1"/>
    <col min="2" max="2" width="35.7109375" style="46" bestFit="1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5" t="s">
        <v>7</v>
      </c>
      <c r="B1" s="36" t="str">
        <f>'KD Changes'!B1:C1</f>
        <v>0281</v>
      </c>
      <c r="C1" s="37"/>
      <c r="D1" s="17" t="s">
        <v>10</v>
      </c>
      <c r="E1" s="38">
        <f>'KD Changes'!G1</f>
        <v>42870</v>
      </c>
    </row>
    <row r="2" spans="1:10" ht="15" customHeight="1" x14ac:dyDescent="0.25">
      <c r="A2" s="41" t="s">
        <v>8</v>
      </c>
      <c r="B2" s="42" t="str">
        <f>VLOOKUP(B1,[1]BuildingList!A:B,2,FALSE)</f>
        <v>Oliver H. Raymond Civil Engineering</v>
      </c>
      <c r="C2" s="43"/>
      <c r="D2" s="44" t="s">
        <v>12</v>
      </c>
      <c r="E2" s="45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5" t="s">
        <v>87</v>
      </c>
      <c r="B6" s="76" t="s">
        <v>88</v>
      </c>
      <c r="C6" s="39" t="s">
        <v>74</v>
      </c>
      <c r="G6" s="29"/>
      <c r="H6" s="29"/>
      <c r="I6" s="39"/>
      <c r="J6" s="39"/>
    </row>
    <row r="7" spans="1:10" x14ac:dyDescent="0.25">
      <c r="A7" s="75" t="s">
        <v>89</v>
      </c>
      <c r="B7" s="76" t="s">
        <v>90</v>
      </c>
      <c r="C7" s="39" t="s">
        <v>64</v>
      </c>
      <c r="G7" s="29"/>
      <c r="H7" s="29"/>
      <c r="I7" s="39"/>
      <c r="J7" s="39"/>
    </row>
    <row r="8" spans="1:10" ht="15" customHeight="1" x14ac:dyDescent="0.25">
      <c r="A8" s="39"/>
      <c r="B8" s="39"/>
      <c r="G8" s="29"/>
      <c r="H8" s="29"/>
      <c r="I8" s="39"/>
      <c r="J8" s="39"/>
    </row>
    <row r="9" spans="1:10" x14ac:dyDescent="0.25">
      <c r="A9" s="39"/>
      <c r="B9" s="39"/>
      <c r="G9" s="29"/>
      <c r="H9" s="29"/>
      <c r="I9" s="39"/>
      <c r="J9" s="39"/>
    </row>
    <row r="10" spans="1:10" x14ac:dyDescent="0.25">
      <c r="A10" s="39"/>
      <c r="B10" s="39"/>
      <c r="F10" s="48"/>
      <c r="G10" s="29"/>
      <c r="H10" s="29"/>
    </row>
    <row r="11" spans="1:10" x14ac:dyDescent="0.25">
      <c r="A11" s="39"/>
      <c r="B11" s="39"/>
      <c r="F11" s="48"/>
      <c r="G11" s="29"/>
      <c r="H11" s="29"/>
    </row>
    <row r="12" spans="1:10" x14ac:dyDescent="0.25">
      <c r="A12" s="39"/>
      <c r="B12" s="39"/>
      <c r="F12" s="48"/>
      <c r="G12" s="29"/>
      <c r="H12" s="29"/>
    </row>
    <row r="13" spans="1:10" x14ac:dyDescent="0.25">
      <c r="A13" s="39"/>
      <c r="B13" s="39"/>
      <c r="F13" s="48"/>
      <c r="G13" s="29"/>
      <c r="H13" s="29"/>
    </row>
    <row r="14" spans="1:10" x14ac:dyDescent="0.25">
      <c r="A14" s="39"/>
      <c r="B14" s="39"/>
      <c r="F14" s="48"/>
      <c r="G14" s="29"/>
      <c r="H14" s="29"/>
    </row>
    <row r="15" spans="1:10" x14ac:dyDescent="0.25">
      <c r="A15" s="39"/>
      <c r="B15" s="39"/>
      <c r="F15" s="48"/>
      <c r="G15" s="29"/>
      <c r="H15" s="29"/>
    </row>
    <row r="16" spans="1:10" x14ac:dyDescent="0.25">
      <c r="A16" s="39"/>
      <c r="B16" s="39"/>
      <c r="F16" s="48"/>
      <c r="G16" s="29"/>
      <c r="H16" s="29"/>
    </row>
    <row r="17" spans="1:8" x14ac:dyDescent="0.25">
      <c r="A17" s="39"/>
      <c r="B17" s="39"/>
      <c r="F17" s="48"/>
      <c r="G17" s="29"/>
      <c r="H17" s="29"/>
    </row>
    <row r="18" spans="1:8" x14ac:dyDescent="0.25">
      <c r="A18" s="39"/>
      <c r="B18" s="39"/>
      <c r="F18" s="48"/>
      <c r="G18" s="29"/>
      <c r="H18" s="29"/>
    </row>
    <row r="19" spans="1:8" x14ac:dyDescent="0.25">
      <c r="A19" s="39"/>
      <c r="B19" s="39"/>
      <c r="F19" s="48"/>
      <c r="G19" s="29"/>
      <c r="H19" s="29"/>
    </row>
    <row r="20" spans="1:8" x14ac:dyDescent="0.25">
      <c r="A20" s="39"/>
      <c r="B20" s="39"/>
      <c r="F20" s="48"/>
      <c r="G20" s="29"/>
      <c r="H20" s="29"/>
    </row>
    <row r="21" spans="1:8" x14ac:dyDescent="0.25">
      <c r="A21" s="39"/>
      <c r="B21" s="39"/>
      <c r="F21" s="49"/>
      <c r="G21" s="29"/>
      <c r="H21" s="29"/>
    </row>
    <row r="22" spans="1:8" x14ac:dyDescent="0.25">
      <c r="A22" s="39"/>
      <c r="B22" s="39"/>
      <c r="F22" s="48"/>
      <c r="G22" s="29"/>
      <c r="H22" s="29"/>
    </row>
    <row r="23" spans="1:8" x14ac:dyDescent="0.25">
      <c r="A23" s="39"/>
      <c r="B23" s="39"/>
      <c r="F23" s="48"/>
      <c r="G23" s="29"/>
      <c r="H23" s="29"/>
    </row>
    <row r="24" spans="1:8" x14ac:dyDescent="0.25">
      <c r="A24" s="39"/>
      <c r="B24" s="39"/>
      <c r="F24" s="48"/>
      <c r="G24" s="29"/>
      <c r="H24" s="29"/>
    </row>
    <row r="25" spans="1:8" x14ac:dyDescent="0.25">
      <c r="A25" s="39"/>
      <c r="B25" s="39"/>
      <c r="F25" s="48"/>
      <c r="G25" s="29"/>
      <c r="H25" s="29"/>
    </row>
    <row r="26" spans="1:8" x14ac:dyDescent="0.25">
      <c r="A26" s="39"/>
      <c r="B26" s="39"/>
      <c r="F26" s="48"/>
      <c r="G26" s="29"/>
      <c r="H26" s="29"/>
    </row>
    <row r="27" spans="1:8" x14ac:dyDescent="0.25">
      <c r="A27" s="39"/>
      <c r="B27" s="39"/>
      <c r="F27" s="48"/>
      <c r="G27" s="29"/>
      <c r="H27" s="29"/>
    </row>
    <row r="28" spans="1:8" x14ac:dyDescent="0.25">
      <c r="A28" s="39"/>
      <c r="B28" s="39"/>
      <c r="F28" s="48"/>
      <c r="G28" s="29"/>
      <c r="H28" s="29"/>
    </row>
    <row r="29" spans="1:8" x14ac:dyDescent="0.25">
      <c r="A29" s="39"/>
      <c r="B29" s="39"/>
      <c r="F29" s="48"/>
      <c r="G29" s="29"/>
      <c r="H29" s="29"/>
    </row>
    <row r="30" spans="1:8" x14ac:dyDescent="0.25">
      <c r="A30" s="39"/>
      <c r="B30" s="39"/>
      <c r="F30" s="48"/>
      <c r="G30" s="29"/>
      <c r="H30" s="29"/>
    </row>
    <row r="31" spans="1:8" x14ac:dyDescent="0.25">
      <c r="A31" s="47"/>
      <c r="E31" s="48"/>
      <c r="F31" s="48"/>
      <c r="G31" s="29"/>
      <c r="H31" s="29"/>
    </row>
    <row r="32" spans="1:8" x14ac:dyDescent="0.25">
      <c r="A32" s="47"/>
      <c r="E32" s="48"/>
      <c r="F32" s="48"/>
      <c r="G32" s="29"/>
      <c r="H32" s="29"/>
    </row>
    <row r="33" spans="1:8" x14ac:dyDescent="0.25">
      <c r="A33" s="47"/>
      <c r="E33" s="48"/>
      <c r="F33" s="48"/>
      <c r="G33" s="29"/>
      <c r="H33" s="29"/>
    </row>
    <row r="34" spans="1:8" x14ac:dyDescent="0.25">
      <c r="A34" s="47"/>
      <c r="E34" s="48"/>
      <c r="F34" s="48"/>
      <c r="G34" s="29"/>
      <c r="H34" s="29"/>
    </row>
    <row r="35" spans="1:8" x14ac:dyDescent="0.25">
      <c r="A35" s="47"/>
      <c r="E35" s="48"/>
      <c r="F35" s="48"/>
      <c r="G35" s="29"/>
      <c r="H35" s="29"/>
    </row>
    <row r="36" spans="1:8" x14ac:dyDescent="0.25">
      <c r="A36" s="47"/>
      <c r="E36" s="48"/>
      <c r="F36" s="48"/>
      <c r="G36" s="29"/>
      <c r="H36" s="29"/>
    </row>
    <row r="37" spans="1:8" x14ac:dyDescent="0.25">
      <c r="A37" s="47"/>
      <c r="E37" s="48"/>
      <c r="F37" s="48"/>
      <c r="G37" s="29"/>
      <c r="H37" s="29"/>
    </row>
    <row r="38" spans="1:8" x14ac:dyDescent="0.25">
      <c r="A38" s="47"/>
      <c r="E38" s="48"/>
      <c r="F38" s="48"/>
      <c r="G38" s="29"/>
      <c r="H38" s="29"/>
    </row>
    <row r="39" spans="1:8" x14ac:dyDescent="0.25">
      <c r="A39" s="47"/>
      <c r="E39" s="48"/>
      <c r="F39" s="48"/>
      <c r="G39" s="48"/>
    </row>
    <row r="40" spans="1:8" x14ac:dyDescent="0.25">
      <c r="A40" s="47"/>
      <c r="E40" s="48"/>
      <c r="F40" s="48"/>
      <c r="G40" s="48"/>
    </row>
    <row r="41" spans="1:8" x14ac:dyDescent="0.25">
      <c r="A41" s="50"/>
      <c r="E41" s="48"/>
      <c r="F41" s="51"/>
      <c r="G41" s="48"/>
    </row>
    <row r="42" spans="1:8" x14ac:dyDescent="0.25">
      <c r="A42" s="50"/>
      <c r="E42" s="48"/>
      <c r="F42" s="51"/>
      <c r="G42" s="48"/>
    </row>
    <row r="43" spans="1:8" x14ac:dyDescent="0.25">
      <c r="A43" s="50"/>
      <c r="E43" s="48"/>
      <c r="F43" s="52"/>
      <c r="G43" s="48"/>
    </row>
    <row r="44" spans="1:8" x14ac:dyDescent="0.25">
      <c r="A44" s="47"/>
      <c r="E44" s="48"/>
      <c r="F44" s="51"/>
      <c r="G44" s="48"/>
    </row>
    <row r="45" spans="1:8" x14ac:dyDescent="0.25">
      <c r="A45" s="47"/>
      <c r="E45" s="48"/>
      <c r="F45" s="51"/>
      <c r="G45" s="48"/>
    </row>
    <row r="46" spans="1:8" x14ac:dyDescent="0.25">
      <c r="A46" s="53"/>
      <c r="E46" s="48"/>
      <c r="F46" s="48"/>
      <c r="G46" s="48"/>
    </row>
    <row r="47" spans="1:8" x14ac:dyDescent="0.25">
      <c r="A47" s="53"/>
      <c r="E47" s="48"/>
      <c r="F47" s="48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C50" s="40"/>
      <c r="E50" s="48"/>
      <c r="F50" s="49"/>
      <c r="G50" s="48"/>
    </row>
    <row r="51" spans="1:7" x14ac:dyDescent="0.25">
      <c r="A51" s="53"/>
      <c r="C51" s="40"/>
      <c r="E51" s="48"/>
      <c r="F51" s="48"/>
      <c r="G51" s="48"/>
    </row>
    <row r="52" spans="1:7" x14ac:dyDescent="0.25">
      <c r="A52" s="53"/>
      <c r="C52" s="40"/>
      <c r="E52" s="48"/>
      <c r="F52" s="48"/>
      <c r="G52" s="48"/>
    </row>
    <row r="53" spans="1:7" x14ac:dyDescent="0.25">
      <c r="A53" s="47"/>
      <c r="C53" s="40"/>
      <c r="E53" s="48"/>
      <c r="F53" s="48"/>
      <c r="G53" s="48"/>
    </row>
    <row r="54" spans="1:7" x14ac:dyDescent="0.25">
      <c r="A54" s="47"/>
      <c r="C54" s="40"/>
    </row>
    <row r="55" spans="1:7" x14ac:dyDescent="0.25">
      <c r="C55" s="40"/>
    </row>
    <row r="56" spans="1:7" x14ac:dyDescent="0.25"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0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4" t="s">
        <v>48</v>
      </c>
    </row>
    <row r="11" spans="1:7" x14ac:dyDescent="0.25">
      <c r="E11" s="34" t="s">
        <v>32</v>
      </c>
    </row>
    <row r="12" spans="1:7" x14ac:dyDescent="0.25">
      <c r="E12" s="34" t="s">
        <v>20</v>
      </c>
    </row>
    <row r="13" spans="1:7" x14ac:dyDescent="0.25">
      <c r="E13" s="34" t="s">
        <v>24</v>
      </c>
    </row>
    <row r="14" spans="1:7" x14ac:dyDescent="0.25">
      <c r="E14" s="34" t="s">
        <v>51</v>
      </c>
    </row>
    <row r="15" spans="1:7" x14ac:dyDescent="0.25">
      <c r="E15" s="34" t="s">
        <v>49</v>
      </c>
    </row>
    <row r="16" spans="1:7" x14ac:dyDescent="0.25">
      <c r="E16" s="34" t="s">
        <v>22</v>
      </c>
    </row>
    <row r="17" spans="1:7" x14ac:dyDescent="0.25">
      <c r="E17" s="34" t="s">
        <v>26</v>
      </c>
    </row>
    <row r="18" spans="1:7" x14ac:dyDescent="0.25">
      <c r="E18" s="34" t="s">
        <v>23</v>
      </c>
    </row>
    <row r="19" spans="1:7" x14ac:dyDescent="0.25">
      <c r="E19" s="34" t="s">
        <v>25</v>
      </c>
    </row>
    <row r="20" spans="1:7" x14ac:dyDescent="0.25">
      <c r="A20" s="33"/>
      <c r="B20" s="33"/>
      <c r="C20" s="33"/>
      <c r="D20" s="33"/>
      <c r="E20" s="7"/>
      <c r="F20" s="33"/>
      <c r="G20" s="33"/>
    </row>
    <row r="21" spans="1:7" x14ac:dyDescent="0.25">
      <c r="A21" s="33"/>
      <c r="B21" s="33"/>
      <c r="C21" s="33"/>
      <c r="D21" s="33"/>
      <c r="F21" s="33"/>
      <c r="G21" s="33"/>
    </row>
    <row r="22" spans="1:7" x14ac:dyDescent="0.25">
      <c r="A22" s="33"/>
      <c r="B22" s="33"/>
      <c r="C22" s="33"/>
      <c r="D22" s="33"/>
      <c r="F22" s="33"/>
      <c r="G22" s="33"/>
    </row>
    <row r="23" spans="1:7" x14ac:dyDescent="0.25">
      <c r="A23" s="33"/>
      <c r="B23" s="33"/>
      <c r="C23" s="33"/>
      <c r="D23" s="33"/>
      <c r="F23" s="33"/>
      <c r="G23" s="33"/>
    </row>
    <row r="24" spans="1:7" x14ac:dyDescent="0.25">
      <c r="A24" s="33"/>
      <c r="B24" s="33"/>
      <c r="C24" s="33"/>
      <c r="D24" s="33"/>
      <c r="F24" s="33"/>
      <c r="G24" s="33"/>
    </row>
    <row r="25" spans="1:7" x14ac:dyDescent="0.25">
      <c r="A25" s="33"/>
      <c r="B25" s="33"/>
      <c r="C25" s="33"/>
      <c r="D25" s="33"/>
      <c r="F25" s="33"/>
      <c r="G25" s="33"/>
    </row>
    <row r="26" spans="1:7" x14ac:dyDescent="0.25">
      <c r="A26" s="33"/>
      <c r="B26" s="33"/>
      <c r="C26" s="33"/>
      <c r="D26" s="33"/>
      <c r="F26" s="33"/>
      <c r="G26" s="33"/>
    </row>
    <row r="27" spans="1:7" x14ac:dyDescent="0.25">
      <c r="A27" s="33"/>
      <c r="B27" s="33"/>
      <c r="C27" s="33"/>
      <c r="D27" s="33"/>
      <c r="F27" s="33"/>
      <c r="G27" s="33"/>
    </row>
    <row r="28" spans="1:7" x14ac:dyDescent="0.25">
      <c r="A28" s="33"/>
      <c r="B28" s="33"/>
      <c r="C28" s="33"/>
      <c r="D28" s="33"/>
      <c r="F28" s="33"/>
      <c r="G28" s="33"/>
    </row>
    <row r="29" spans="1:7" x14ac:dyDescent="0.25">
      <c r="A29" s="33"/>
      <c r="B29" s="33"/>
      <c r="C29" s="33"/>
      <c r="D29" s="33"/>
      <c r="F29" s="33"/>
      <c r="G29" s="33"/>
    </row>
    <row r="30" spans="1:7" x14ac:dyDescent="0.25">
      <c r="A30" s="33"/>
      <c r="B30" s="33"/>
      <c r="C30" s="33"/>
      <c r="D30" s="33"/>
      <c r="F30" s="33"/>
      <c r="G30" s="33"/>
    </row>
    <row r="31" spans="1:7" x14ac:dyDescent="0.25">
      <c r="A31" s="33"/>
      <c r="B31" s="33"/>
      <c r="C31" s="33"/>
      <c r="D31" s="33"/>
      <c r="F31" s="33"/>
      <c r="G31" s="33"/>
    </row>
    <row r="32" spans="1:7" x14ac:dyDescent="0.25">
      <c r="A32" s="33"/>
      <c r="B32" s="33"/>
      <c r="C32" s="33"/>
      <c r="D32" s="33"/>
      <c r="F32" s="33"/>
      <c r="G32" s="33"/>
    </row>
    <row r="33" spans="1:7" x14ac:dyDescent="0.25">
      <c r="A33" s="33"/>
      <c r="B33" s="33"/>
      <c r="C33" s="33"/>
      <c r="D33" s="33"/>
      <c r="F33" s="33"/>
      <c r="G33" s="33"/>
    </row>
    <row r="34" spans="1:7" x14ac:dyDescent="0.25">
      <c r="A34" s="33"/>
      <c r="B34" s="33"/>
      <c r="C34" s="33"/>
      <c r="D34" s="33"/>
      <c r="F34" s="33"/>
      <c r="G34" s="33"/>
    </row>
    <row r="35" spans="1:7" x14ac:dyDescent="0.25">
      <c r="A35" s="33"/>
      <c r="B35" s="33"/>
      <c r="C35" s="33"/>
      <c r="D35" s="33"/>
      <c r="F35" s="33"/>
      <c r="G35" s="33"/>
    </row>
    <row r="36" spans="1:7" x14ac:dyDescent="0.25">
      <c r="A36" s="33"/>
      <c r="B36" s="33"/>
      <c r="C36" s="33"/>
      <c r="D36" s="33"/>
      <c r="F36" s="33"/>
      <c r="G36" s="33"/>
    </row>
    <row r="37" spans="1:7" x14ac:dyDescent="0.25">
      <c r="A37" s="33"/>
      <c r="B37" s="33"/>
      <c r="C37" s="33"/>
      <c r="D37" s="33"/>
      <c r="F37" s="33"/>
      <c r="G37" s="33"/>
    </row>
    <row r="38" spans="1:7" x14ac:dyDescent="0.25">
      <c r="A38" s="33"/>
      <c r="B38" s="33"/>
      <c r="C38" s="33"/>
      <c r="D38" s="33"/>
      <c r="F38" s="33"/>
      <c r="G38" s="33"/>
    </row>
    <row r="39" spans="1:7" x14ac:dyDescent="0.25">
      <c r="A39" s="33"/>
      <c r="B39" s="33"/>
      <c r="C39" s="33"/>
      <c r="D39" s="33"/>
      <c r="F39" s="33"/>
      <c r="G39" s="33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str">
        <f>VLOOKUP(A374,[6]UKBuilding_List!$A$1:$D$476,3,FALSE)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VLOOKUP(A375,[6]UKBuilding_List!$A$1:$D$476,3,FALSE)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VLOOKUP(A376,[6]UKBuilding_List!$A$1:$D$476,3,FALSE)</f>
        <v>685 S Limestone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VLOOKUP(A417,[6]UKBuilding_List!$A$1:$D$476,3,FALSE)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VLOOKUP(A418,[6]UKBuilding_List!$A$1:$D$476,3,FALSE)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VLOOKUP(A419,[6]UKBuilding_List!$A$1:$D$476,3,FALSE)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VLOOKUP(A420,[6]UKBuilding_List!$A$1:$D$476,3,FALSE)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VLOOKUP(A421,[6]UKBuilding_List!$A$1:$D$476,3,FALSE)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VLOOKUP(A422,[6]UKBuilding_List!$A$1:$D$476,3,FALSE)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VLOOKUP(A423,[6]UKBuilding_List!$A$1:$D$476,3,FALSE)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VLOOKUP(A424,[6]UKBuilding_List!$A$1:$D$476,3,FALSE)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VLOOKUP(A425,[6]UKBuilding_List!$A$1:$D$476,3,FALSE)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VLOOKUP(A426,[6]UKBuilding_List!$A$1:$D$476,3,FALSE)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VLOOKUP(A427,[6]UKBuilding_List!$A$1:$D$476,3,FALSE)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VLOOKUP(A428,[6]UKBuilding_List!$A$1:$D$476,3,FALSE)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VLOOKUP(A429,[6]UKBuilding_List!$A$1:$D$476,3,FALSE)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VLOOKUP(A430,[6]UKBuilding_List!$A$1:$D$476,3,FALSE)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VLOOKUP(A431,[6]UKBuilding_List!$A$1:$D$476,3,FALSE)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VLOOKUP(A432,[6]UKBuilding_List!$A$1:$D$476,3,FALSE)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VLOOKUP(A433,[6]UKBuilding_List!$A$1:$D$476,3,FALSE)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VLOOKUP(A434,[6]UKBuilding_List!$A$1:$D$476,3,FALSE)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VLOOKUP(A435,[6]UKBuilding_List!$A$1:$D$476,3,FALSE)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VLOOKUP(A436,[6]UKBuilding_List!$A$1:$D$476,3,FALSE)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VLOOKUP(A437,[6]UKBuilding_List!$A$1:$D$476,3,FALSE)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VLOOKUP(A438,[6]UKBuilding_List!$A$1:$D$476,3,FALSE)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VLOOKUP(A439,[6]UKBuilding_List!$A$1:$D$476,3,FALSE)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VLOOKUP(A440,[6]UKBuilding_List!$A$1:$D$476,3,FALSE)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VLOOKUP(A441,[6]UKBuilding_List!$A$1:$D$476,3,FALSE)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VLOOKUP(A442,[6]UKBuilding_List!$A$1:$D$476,3,FALSE)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VLOOKUP(A443,[6]UKBuilding_List!$A$1:$D$476,3,FALSE)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VLOOKUP(A444,[6]UKBuilding_List!$A$1:$D$476,3,FALSE)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VLOOKUP(A445,[6]UKBuilding_List!$A$1:$D$476,3,FALSE)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VLOOKUP(A446,[6]UKBuilding_List!$A$1:$D$476,3,FALSE)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VLOOKUP(A447,[6]UKBuilding_List!$A$1:$D$476,3,FALSE)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VLOOKUP(A448,[6]UKBuilding_List!$A$1:$D$476,3,FALSE)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VLOOKUP(A449,[6]UKBuilding_List!$A$1:$D$476,3,FALSE)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VLOOKUP(A450,[6]UKBuilding_List!$A$1:$D$476,3,FALSE)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VLOOKUP(A451,[6]UKBuilding_List!$A$1:$D$476,3,FALSE)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VLOOKUP(A452,[6]UKBuilding_List!$A$1:$D$476,3,FALSE)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VLOOKUP(A453,[6]UKBuilding_List!$A$1:$D$476,3,FALSE)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VLOOKUP(A454,[6]UKBuilding_List!$A$1:$D$476,3,FALSE)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VLOOKUP(A455,[6]UKBuilding_List!$A$1:$D$476,3,FALSE)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VLOOKUP(A456,[6]UKBuilding_List!$A$1:$D$476,3,FALSE)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VLOOKUP(A457,[6]UKBuilding_List!$A$1:$D$476,3,FALSE)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VLOOKUP(A458,[6]UKBuilding_List!$A$1:$D$476,3,FALSE)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VLOOKUP(A459,[6]UKBuilding_List!$A$1:$D$476,3,FALSE)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VLOOKUP(A460,[6]UKBuilding_List!$A$1:$D$476,3,FALSE)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VLOOKUP(A461,[6]UKBuilding_List!$A$1:$D$476,3,FALSE)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VLOOKUP(A462,[6]UKBuilding_List!$A$1:$D$476,3,FALSE)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VLOOKUP(A463,[6]UKBuilding_List!$A$1:$D$476,3,FALSE)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VLOOKUP(A464,[6]UKBuilding_List!$A$1:$D$476,3,FALSE)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VLOOKUP(A465,[6]UKBuilding_List!$A$1:$D$476,3,FALSE)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VLOOKUP(A466,[6]UKBuilding_List!$A$1:$D$476,3,FALSE)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VLOOKUP(A467,[6]UKBuilding_List!$A$1:$D$476,3,FALSE)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VLOOKUP(A468,[6]UKBuilding_List!$A$1:$D$476,3,FALSE)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VLOOKUP(A469,[6]UKBuilding_List!$A$1:$D$476,3,FALSE)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VLOOKUP(A470,[6]UKBuilding_List!$A$1:$D$476,3,FALSE)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VLOOKUP(A471,[6]UKBuilding_List!$A$1:$D$476,3,FALSE)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VLOOKUP(A472,[6]UKBuilding_List!$A$1:$D$476,3,FALSE)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VLOOKUP(A473,[6]UKBuilding_List!$A$1:$D$476,3,FALSE)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VLOOKUP(A474,[6]UKBuilding_List!$A$1:$D$476,3,FALSE)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VLOOKUP(A475,[6]UKBuilding_List!$A$1:$D$476,3,FALSE)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VLOOKUP(A476,[6]UKBuilding_List!$A$1:$D$476,3,FALSE)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VLOOKUP(A477,[6]UKBuilding_List!$A$1:$D$476,3,FALSE)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VLOOKUP(A478,[6]UKBuilding_List!$A$1:$D$476,3,FALSE)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VLOOKUP(A479,[6]UKBuilding_List!$A$1:$D$476,3,FALSE)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VLOOKUP(A480,[6]UKBuilding_List!$A$1:$D$476,3,FALSE)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VLOOKUP(A481,[6]UKBuilding_List!$A$1:$D$476,3,FALSE)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VLOOKUP(A482,[6]UKBuilding_List!$A$1:$D$476,3,FALSE)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VLOOKUP(A483,[6]UKBuilding_List!$A$1:$D$476,3,FALSE)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VLOOKUP(A484,[6]UKBuilding_List!$A$1:$D$476,3,FALSE)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VLOOKUP(A485,[6]UKBuilding_List!$A$1:$D$476,3,FALSE)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VLOOKUP(A486,[6]UKBuilding_List!$A$1:$D$476,3,FALSE)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VLOOKUP(A487,[6]UKBuilding_List!$A$1:$D$476,3,FALSE)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VLOOKUP(A488,[6]UKBuilding_List!$A$1:$D$476,3,FALSE)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VLOOKUP(A489,[6]UKBuilding_List!$A$1:$D$476,3,FALSE)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VLOOKUP(A490,[6]UKBuilding_List!$A$1:$D$476,3,FALSE)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VLOOKUP(A491,[6]UKBuilding_List!$A$1:$D$476,3,FALSE)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VLOOKUP(A492,[6]UKBuilding_List!$A$1:$D$476,3,FALSE)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VLOOKUP(A493,[6]UKBuilding_List!$A$1:$D$476,3,FALSE)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VLOOKUP(A494,[6]UKBuilding_List!$A$1:$D$476,3,FALSE)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VLOOKUP(A495,[6]UKBuilding_List!$A$1:$D$476,3,FALSE)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VLOOKUP(A496,[6]UKBuilding_List!$A$1:$D$476,3,FALSE)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VLOOKUP(A497,[6]UKBuilding_List!$A$1:$D$476,3,FALSE)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VLOOKUP(A498,[6]UKBuilding_List!$A$1:$D$476,3,FALSE)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VLOOKUP(A499,[6]UKBuilding_List!$A$1:$D$476,3,FALSE)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VLOOKUP(A500,[6]UKBuilding_List!$A$1:$D$476,3,FALSE)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VLOOKUP(A501,[6]UKBuilding_List!$A$1:$D$476,3,FALSE)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VLOOKUP(A502,[6]UKBuilding_List!$A$1:$D$476,3,FALSE)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VLOOKUP(A503,[6]UKBuilding_List!$A$1:$D$476,3,FALSE)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VLOOKUP(A504,[6]UKBuilding_List!$A$1:$D$476,3,FALSE)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VLOOKUP(A505,[6]UKBuilding_List!$A$1:$D$476,3,FALSE)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VLOOKUP(A506,[6]UKBuilding_List!$A$1:$D$476,3,FALSE)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VLOOKUP(A507,[6]UKBuilding_List!$A$1:$D$476,3,FALSE)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VLOOKUP(A508,[6]UKBuilding_List!$A$1:$D$476,3,FALSE)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VLOOKUP(A509,[6]UKBuilding_List!$A$1:$D$476,3,FALSE)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VLOOKUP(A510,[6]UKBuilding_List!$A$1:$D$476,3,FALSE)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VLOOKUP(A511,[6]UKBuilding_List!$A$1:$D$476,3,FALSE)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VLOOKUP(A512,[6]UKBuilding_List!$A$1:$D$476,3,FALSE)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VLOOKUP(A513,[6]UKBuilding_List!$A$1:$D$476,3,FALSE)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VLOOKUP(A514,[6]UKBuilding_List!$A$1:$D$476,3,FALSE)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VLOOKUP(A515,[6]UKBuilding_List!$A$1:$D$476,3,FALSE)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VLOOKUP(A516,[6]UKBuilding_List!$A$1:$D$476,3,FALSE)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VLOOKUP(A517,[6]UKBuilding_List!$A$1:$D$476,3,FALSE)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VLOOKUP(A518,[6]UKBuilding_List!$A$1:$D$476,3,FALSE)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VLOOKUP(A519,[6]UKBuilding_List!$A$1:$D$476,3,FALSE)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VLOOKUP(A520,[6]UKBuilding_List!$A$1:$D$476,3,FALSE)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VLOOKUP(A521,[6]UKBuilding_List!$A$1:$D$476,3,FALSE)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VLOOKUP(A522,[6]UKBuilding_List!$A$1:$D$476,3,FALSE)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VLOOKUP(A523,[6]UKBuilding_List!$A$1:$D$476,3,FALSE)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VLOOKUP(A524,[6]UKBuilding_List!$A$1:$D$476,3,FALSE)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VLOOKUP(A525,[6]UKBuilding_List!$A$1:$D$476,3,FALSE)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VLOOKUP(A526,[6]UKBuilding_List!$A$1:$D$476,3,FALSE)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VLOOKUP(A527,[6]UKBuilding_List!$A$1:$D$476,3,FALSE)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VLOOKUP(A528,[6]UKBuilding_List!$A$1:$D$476,3,FALSE)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VLOOKUP(A529,[6]UKBuilding_List!$A$1:$D$476,3,FALSE)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VLOOKUP(A530,[6]UKBuilding_List!$A$1:$D$476,3,FALSE)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VLOOKUP(A531,[6]UKBuilding_List!$A$1:$D$476,3,FALSE)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VLOOKUP(A532,[6]UKBuilding_List!$A$1:$D$476,3,FALSE)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VLOOKUP(A533,[6]UKBuilding_List!$A$1:$D$476,3,FALSE)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VLOOKUP(A534,[6]UKBuilding_List!$A$1:$D$476,3,FALSE)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VLOOKUP(A535,[6]UKBuilding_List!$A$1:$D$476,3,FALSE)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VLOOKUP(A536,[6]UKBuilding_List!$A$1:$D$476,3,FALSE)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VLOOKUP(A537,[6]UKBuilding_List!$A$1:$D$476,3,FALSE)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VLOOKUP(A538,[6]UKBuilding_List!$A$1:$D$476,3,FALSE)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VLOOKUP(A539,[6]UKBuilding_List!$A$1:$D$476,3,FALSE)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VLOOKUP(A540,[6]UKBuilding_List!$A$1:$D$476,3,FALSE)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VLOOKUP(A541,[6]UKBuilding_List!$A$1:$D$476,3,FALSE)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VLOOKUP(A542,[6]UKBuilding_List!$A$1:$D$476,3,FALSE)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VLOOKUP(A543,[6]UKBuilding_List!$A$1:$D$476,3,FALSE)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VLOOKUP(A544,[6]UKBuilding_List!$A$1:$D$476,3,FALSE)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VLOOKUP(A545,[6]UKBuilding_List!$A$1:$D$476,3,FALSE)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VLOOKUP(A546,[6]UKBuilding_List!$A$1:$D$476,3,FALSE)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VLOOKUP(A547,[6]UKBuilding_List!$A$1:$D$476,3,FALSE)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VLOOKUP(A548,[6]UKBuilding_List!$A$1:$D$476,3,FALSE)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VLOOKUP(A549,[6]UKBuilding_List!$A$1:$D$476,3,FALSE)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VLOOKUP(A550,[6]UKBuilding_List!$A$1:$D$476,3,FALSE)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VLOOKUP(A551,[6]UKBuilding_List!$A$1:$D$476,3,FALSE)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VLOOKUP(A552,[6]UKBuilding_List!$A$1:$D$476,3,FALSE)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VLOOKUP(A553,[6]UKBuilding_List!$A$1:$D$476,3,FALSE)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VLOOKUP(A554,[6]UKBuilding_List!$A$1:$D$476,3,FALSE)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VLOOKUP(A555,[6]UKBuilding_List!$A$1:$D$476,3,FALSE)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VLOOKUP(A556,[6]UKBuilding_List!$A$1:$D$476,3,FALSE)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VLOOKUP(A557,[6]UKBuilding_List!$A$1:$D$476,3,FALSE)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VLOOKUP(A558,[6]UKBuilding_List!$A$1:$D$476,3,FALSE)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VLOOKUP(A559,[6]UKBuilding_List!$A$1:$D$476,3,FALSE)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VLOOKUP(A560,[6]UKBuilding_List!$A$1:$D$476,3,FALSE)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VLOOKUP(A561,[6]UKBuilding_List!$A$1:$D$476,3,FALSE)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VLOOKUP(A562,[6]UKBuilding_List!$A$1:$D$476,3,FALSE)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VLOOKUP(A563,[6]UKBuilding_List!$A$1:$D$476,3,FALSE)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VLOOKUP(A564,[6]UKBuilding_List!$A$1:$D$476,3,FALSE)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VLOOKUP(A565,[6]UKBuilding_List!$A$1:$D$476,3,FALSE)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VLOOKUP(A566,[6]UKBuilding_List!$A$1:$D$476,3,FALSE)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VLOOKUP(A567,[6]UKBuilding_List!$A$1:$D$476,3,FALSE)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VLOOKUP(A568,[6]UKBuilding_List!$A$1:$D$476,3,FALSE)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VLOOKUP(A569,[6]UKBuilding_List!$A$1:$D$476,3,FALSE)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VLOOKUP(A570,[6]UKBuilding_List!$A$1:$D$476,3,FALSE)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VLOOKUP(A571,[6]UKBuilding_List!$A$1:$D$476,3,FALSE)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VLOOKUP(A572,[6]UKBuilding_List!$A$1:$D$476,3,FALSE)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VLOOKUP(A573,[6]UKBuilding_List!$A$1:$D$476,3,FALSE)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VLOOKUP(A574,[6]UKBuilding_List!$A$1:$D$476,3,FALSE)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VLOOKUP(A575,[6]UKBuilding_List!$A$1:$D$476,3,FALSE)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VLOOKUP(A576,[6]UKBuilding_List!$A$1:$D$476,3,FALSE)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VLOOKUP(A577,[6]UKBuilding_List!$A$1:$D$476,3,FALSE)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VLOOKUP(A578,[6]UKBuilding_List!$A$1:$D$476,3,FALSE)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VLOOKUP(A579,[6]UKBuilding_List!$A$1:$D$476,3,FALSE)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VLOOKUP(A580,[6]UKBuilding_List!$A$1:$D$476,3,FALSE)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VLOOKUP(A581,[6]UKBuilding_List!$A$1:$D$476,3,FALSE)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VLOOKUP(A582,[6]UKBuilding_List!$A$1:$D$476,3,FALSE)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VLOOKUP(A583,[6]UKBuilding_List!$A$1:$D$476,3,FALSE)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VLOOKUP(A584,[6]UKBuilding_List!$A$1:$D$476,3,FALSE)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VLOOKUP(A585,[6]UKBuilding_List!$A$1:$D$476,3,FALSE)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VLOOKUP(A586,[6]UKBuilding_List!$A$1:$D$476,3,FALSE)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VLOOKUP(A587,[6]UKBuilding_List!$A$1:$D$476,3,FALSE)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VLOOKUP(A588,[6]UKBuilding_List!$A$1:$D$476,3,FALSE)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VLOOKUP(A589,[6]UKBuilding_List!$A$1:$D$476,3,FALSE)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VLOOKUP(A590,[6]UKBuilding_List!$A$1:$D$476,3,FALSE)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VLOOKUP(A591,[6]UKBuilding_List!$A$1:$D$476,3,FALSE)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VLOOKUP(A592,[6]UKBuilding_List!$A$1:$D$476,3,FALSE)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VLOOKUP(A593,[6]UKBuilding_List!$A$1:$D$476,3,FALSE)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VLOOKUP(A594,[6]UKBuilding_List!$A$1:$D$476,3,FALSE)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VLOOKUP(A595,[6]UKBuilding_List!$A$1:$D$476,3,FALSE)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VLOOKUP(A596,[6]UKBuilding_List!$A$1:$D$476,3,FALSE)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VLOOKUP(A597,[6]UKBuilding_List!$A$1:$D$476,3,FALSE)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VLOOKUP(A598,[6]UKBuilding_List!$A$1:$D$476,3,FALSE)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VLOOKUP(A599,[6]UKBuilding_List!$A$1:$D$476,3,FALSE)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VLOOKUP(A600,[6]UKBuilding_List!$A$1:$D$476,3,FALSE)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VLOOKUP(A601,[6]UKBuilding_List!$A$1:$D$476,3,FALSE)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VLOOKUP(A602,[6]UKBuilding_List!$A$1:$D$476,3,FALSE)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VLOOKUP(A603,[6]UKBuilding_List!$A$1:$D$476,3,FALSE)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VLOOKUP(A604,[6]UKBuilding_List!$A$1:$D$476,3,FALSE)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VLOOKUP(A605,[6]UKBuilding_List!$A$1:$D$476,3,FALSE)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VLOOKUP(A606,[6]UKBuilding_List!$A$1:$D$476,3,FALSE)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VLOOKUP(A607,[6]UKBuilding_List!$A$1:$D$476,3,FALSE)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VLOOKUP(A608,[6]UKBuilding_List!$A$1:$D$476,3,FALSE)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VLOOKUP(A609,[6]UKBuilding_List!$A$1:$D$476,3,FALSE)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VLOOKUP(A610,[6]UKBuilding_List!$A$1:$D$476,3,FALSE)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VLOOKUP(A611,[6]UKBuilding_List!$A$1:$D$476,3,FALSE)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VLOOKUP(A612,[6]UKBuilding_List!$A$1:$D$476,3,FALSE)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VLOOKUP(A613,[6]UKBuilding_List!$A$1:$D$476,3,FALSE)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VLOOKUP(A614,[6]UKBuilding_List!$A$1:$D$476,3,FALSE)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VLOOKUP(A615,[6]UKBuilding_List!$A$1:$D$476,3,FALSE)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VLOOKUP(A616,[6]UKBuilding_List!$A$1:$D$476,3,FALSE)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VLOOKUP(A617,[6]UKBuilding_List!$A$1:$D$476,3,FALSE)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VLOOKUP(A618,[6]UKBuilding_List!$A$1:$D$476,3,FALSE)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VLOOKUP(A619,[6]UKBuilding_List!$A$1:$D$476,3,FALSE)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VLOOKUP(A620,[6]UKBuilding_List!$A$1:$D$476,3,FALSE)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VLOOKUP(A621,[6]UKBuilding_List!$A$1:$D$476,3,FALSE)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VLOOKUP(A622,[6]UKBuilding_List!$A$1:$D$476,3,FALSE)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VLOOKUP(A623,[6]UKBuilding_List!$A$1:$D$476,3,FALSE)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VLOOKUP(A624,[6]UKBuilding_List!$A$1:$D$476,3,FALSE)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VLOOKUP(A625,[6]UKBuilding_List!$A$1:$D$476,3,FALSE)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VLOOKUP(A626,[6]UKBuilding_List!$A$1:$D$476,3,FALSE)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VLOOKUP(A627,[6]UKBuilding_List!$A$1:$D$476,3,FALSE)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VLOOKUP(A628,[6]UKBuilding_List!$A$1:$D$476,3,FALSE)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VLOOKUP(A629,[6]UKBuilding_List!$A$1:$D$476,3,FALSE)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VLOOKUP(A630,[6]UKBuilding_List!$A$1:$D$476,3,FALSE)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VLOOKUP(A631,[6]UKBuilding_List!$A$1:$D$476,3,FALSE)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VLOOKUP(A632,[6]UKBuilding_List!$A$1:$D$476,3,FALSE)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VLOOKUP(A633,[6]UKBuilding_List!$A$1:$D$476,3,FALSE)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VLOOKUP(A634,[6]UKBuilding_List!$A$1:$D$476,3,FALSE)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VLOOKUP(A635,[6]UKBuilding_List!$A$1:$D$476,3,FALSE)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VLOOKUP(A636,[6]UKBuilding_List!$A$1:$D$476,3,FALSE)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VLOOKUP(A637,[6]UKBuilding_List!$A$1:$D$476,3,FALSE)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VLOOKUP(A638,[6]UKBuilding_List!$A$1:$D$476,3,FALSE)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VLOOKUP(A639,[6]UKBuilding_List!$A$1:$D$476,3,FALSE)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VLOOKUP(A640,[6]UKBuilding_List!$A$1:$D$476,3,FALSE)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VLOOKUP(A641,[6]UKBuilding_List!$A$1:$D$476,3,FALSE)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VLOOKUP(A642,[6]UKBuilding_List!$A$1:$D$476,3,FALSE)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VLOOKUP(A643,[6]UKBuilding_List!$A$1:$D$476,3,FALSE)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VLOOKUP(A644,[6]UKBuilding_List!$A$1:$D$476,3,FALSE)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VLOOKUP(A645,[6]UKBuilding_List!$A$1:$D$476,3,FALSE)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VLOOKUP(A646,[6]UKBuilding_List!$A$1:$D$476,3,FALSE)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VLOOKUP(A647,[6]UKBuilding_List!$A$1:$D$476,3,FALSE)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VLOOKUP(A648,[6]UKBuilding_List!$A$1:$D$476,3,FALSE)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VLOOKUP(A649,[6]UKBuilding_List!$A$1:$D$476,3,FALSE)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VLOOKUP(A650,[6]UKBuilding_List!$A$1:$D$476,3,FALSE)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VLOOKUP(A651,[6]UKBuilding_List!$A$1:$D$476,3,FALSE)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VLOOKUP(A652,[6]UKBuilding_List!$A$1:$D$476,3,FALSE)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VLOOKUP(A653,[6]UKBuilding_List!$A$1:$D$476,3,FALSE)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VLOOKUP(A654,[6]UKBuilding_List!$A$1:$D$476,3,FALSE)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VLOOKUP(A655,[6]UKBuilding_List!$A$1:$D$476,3,FALSE)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VLOOKUP(A656,[6]UKBuilding_List!$A$1:$D$476,3,FALSE)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VLOOKUP(A657,[6]UKBuilding_List!$A$1:$D$476,3,FALSE)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VLOOKUP(A658,[6]UKBuilding_List!$A$1:$D$476,3,FALSE)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VLOOKUP(A659,[6]UKBuilding_List!$A$1:$D$476,3,FALSE)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VLOOKUP(A660,[6]UKBuilding_List!$A$1:$D$476,3,FALSE)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VLOOKUP(A661,[6]UKBuilding_List!$A$1:$D$476,3,FALSE)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VLOOKUP(A662,[6]UKBuilding_List!$A$1:$D$476,3,FALSE)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VLOOKUP(A663,[6]UKBuilding_List!$A$1:$D$476,3,FALSE)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VLOOKUP(A664,[6]UKBuilding_List!$A$1:$D$476,3,FALSE)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VLOOKUP(A665,[6]UKBuilding_List!$A$1:$D$476,3,FALSE)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VLOOKUP(A666,[6]UKBuilding_List!$A$1:$D$476,3,FALSE)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VLOOKUP(A667,[6]UKBuilding_List!$A$1:$D$476,3,FALSE)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VLOOKUP(A668,[6]UKBuilding_List!$A$1:$D$476,3,FALSE)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VLOOKUP(A669,[6]UKBuilding_List!$A$1:$D$476,3,FALSE)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VLOOKUP(A670,[6]UKBuilding_List!$A$1:$D$476,3,FALSE)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VLOOKUP(A671,[6]UKBuilding_List!$A$1:$D$476,3,FALSE)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VLOOKUP(A672,[6]UKBuilding_List!$A$1:$D$476,3,FALSE)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VLOOKUP(A673,[6]UKBuilding_List!$A$1:$D$476,3,FALSE)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VLOOKUP(A674,[6]UKBuilding_List!$A$1:$D$476,3,FALSE)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VLOOKUP(A675,[6]UKBuilding_List!$A$1:$D$476,3,FALSE)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VLOOKUP(A676,[6]UKBuilding_List!$A$1:$D$476,3,FALSE)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VLOOKUP(A677,[6]UKBuilding_List!$A$1:$D$476,3,FALSE)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VLOOKUP(A678,[6]UKBuilding_List!$A$1:$D$476,3,FALSE)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VLOOKUP(A679,[6]UKBuilding_List!$A$1:$D$476,3,FALSE)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VLOOKUP(A680,[6]UKBuilding_List!$A$1:$D$476,3,FALSE)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VLOOKUP(A681,[6]UKBuilding_List!$A$1:$D$476,3,FALSE)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VLOOKUP(A682,[6]UKBuilding_List!$A$1:$D$476,3,FALSE)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VLOOKUP(A683,[6]UKBuilding_List!$A$1:$D$476,3,FALSE)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VLOOKUP(A684,[6]UKBuilding_List!$A$1:$D$476,3,FALSE)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VLOOKUP(A685,[6]UKBuilding_List!$A$1:$D$476,3,FALSE)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VLOOKUP(A686,[6]UKBuilding_List!$A$1:$D$476,3,FALSE)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VLOOKUP(A687,[6]UKBuilding_List!$A$1:$D$476,3,FALSE)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VLOOKUP(A688,[6]UKBuilding_List!$A$1:$D$476,3,FALSE)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VLOOKUP(A689,[6]UKBuilding_List!$A$1:$D$476,3,FALSE)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VLOOKUP(A690,[6]UKBuilding_List!$A$1:$D$476,3,FALSE)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VLOOKUP(A691,[6]UKBuilding_List!$A$1:$D$476,3,FALSE)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VLOOKUP(A692,[6]UKBuilding_List!$A$1:$D$476,3,FALSE)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VLOOKUP(A693,[6]UKBuilding_List!$A$1:$D$476,3,FALSE)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VLOOKUP(A694,[6]UKBuilding_List!$A$1:$D$476,3,FALSE)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VLOOKUP(A695,[6]UKBuilding_List!$A$1:$D$476,3,FALSE)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VLOOKUP(A696,[6]UKBuilding_List!$A$1:$D$476,3,FALSE)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VLOOKUP(A697,[6]UKBuilding_List!$A$1:$D$476,3,FALSE)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VLOOKUP(A698,[6]UKBuilding_List!$A$1:$D$476,3,FALSE)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VLOOKUP(A699,[6]UKBuilding_List!$A$1:$D$476,3,FALSE)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VLOOKUP(A700,[6]UKBuilding_List!$A$1:$D$476,3,FALSE)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VLOOKUP(A701,[6]UKBuilding_List!$A$1:$D$476,3,FALSE)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VLOOKUP(A702,[6]UKBuilding_List!$A$1:$D$476,3,FALSE)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VLOOKUP(A703,[6]UKBuilding_List!$A$1:$D$476,3,FALSE)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VLOOKUP(A704,[6]UKBuilding_List!$A$1:$D$476,3,FALSE)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VLOOKUP(A705,[6]UKBuilding_List!$A$1:$D$476,3,FALSE)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VLOOKUP(A706,[6]UKBuilding_List!$A$1:$D$476,3,FALSE)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VLOOKUP(A707,[6]UKBuilding_List!$A$1:$D$476,3,FALSE)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VLOOKUP(A708,[6]UKBuilding_List!$A$1:$D$476,3,FALSE)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VLOOKUP(A709,[6]UKBuilding_List!$A$1:$D$476,3,FALSE)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VLOOKUP(A710,[6]UKBuilding_List!$A$1:$D$476,3,FALSE)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VLOOKUP(A711,[6]UKBuilding_List!$A$1:$D$476,3,FALSE)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VLOOKUP(A712,[6]UKBuilding_List!$A$1:$D$476,3,FALSE)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VLOOKUP(A713,[6]UKBuilding_List!$A$1:$D$476,3,FALSE)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VLOOKUP(A714,[6]UKBuilding_List!$A$1:$D$476,3,FALSE)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VLOOKUP(A715,[6]UKBuilding_List!$A$1:$D$476,3,FALSE)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VLOOKUP(A716,[6]UKBuilding_List!$A$1:$D$476,3,FALSE)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VLOOKUP(A717,[6]UKBuilding_List!$A$1:$D$476,3,FALSE)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VLOOKUP(A718,[6]UKBuilding_List!$A$1:$D$476,3,FALSE)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VLOOKUP(A719,[6]UKBuilding_List!$A$1:$D$476,3,FALSE)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VLOOKUP(A720,[6]UKBuilding_List!$A$1:$D$476,3,FALSE)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VLOOKUP(A721,[6]UKBuilding_List!$A$1:$D$476,3,FALSE)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VLOOKUP(A722,[6]UKBuilding_List!$A$1:$D$476,3,FALSE)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VLOOKUP(A723,[6]UKBuilding_List!$A$1:$D$476,3,FALSE)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VLOOKUP(A724,[6]UKBuilding_List!$A$1:$D$476,3,FALSE)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VLOOKUP(A725,[6]UKBuilding_List!$A$1:$D$476,3,FALSE)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VLOOKUP(A726,[6]UKBuilding_List!$A$1:$D$476,3,FALSE)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VLOOKUP(A727,[6]UKBuilding_List!$A$1:$D$476,3,FALSE)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VLOOKUP(A728,[6]UKBuilding_List!$A$1:$D$476,3,FALSE)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VLOOKUP(A729,[6]UKBuilding_List!$A$1:$D$476,3,FALSE)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VLOOKUP(A730,[6]UKBuilding_List!$A$1:$D$476,3,FALSE)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VLOOKUP(A731,[6]UKBuilding_List!$A$1:$D$476,3,FALSE)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VLOOKUP(A732,[6]UKBuilding_List!$A$1:$D$476,3,FALSE)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VLOOKUP(A733,[6]UKBuilding_List!$A$1:$D$476,3,FALSE)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VLOOKUP(A734,[6]UKBuilding_List!$A$1:$D$476,3,FALSE)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VLOOKUP(A735,[6]UKBuilding_List!$A$1:$D$476,3,FALSE)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VLOOKUP(A736,[6]UKBuilding_List!$A$1:$D$476,3,FALSE)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VLOOKUP(A737,[6]UKBuilding_List!$A$1:$D$476,3,FALSE)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VLOOKUP(A738,[6]UKBuilding_List!$A$1:$D$476,3,FALSE)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VLOOKUP(A739,[6]UKBuilding_List!$A$1:$D$476,3,FALSE)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VLOOKUP(A740,[6]UKBuilding_List!$A$1:$D$476,3,FALSE)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VLOOKUP(A741,[6]UKBuilding_List!$A$1:$D$476,3,FALSE)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VLOOKUP(A742,[6]UKBuilding_List!$A$1:$D$476,3,FALSE)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VLOOKUP(A743,[6]UKBuilding_List!$A$1:$D$476,3,FALSE)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VLOOKUP(A744,[6]UKBuilding_List!$A$1:$D$476,3,FALSE)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VLOOKUP(A745,[6]UKBuilding_List!$A$1:$D$476,3,FALSE)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VLOOKUP(A746,[6]UKBuilding_List!$A$1:$D$476,3,FALSE)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VLOOKUP(A747,[6]UKBuilding_List!$A$1:$D$476,3,FALSE)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VLOOKUP(A748,[6]UKBuilding_List!$A$1:$D$476,3,FALSE)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VLOOKUP(A749,[6]UKBuilding_List!$A$1:$D$476,3,FALSE)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VLOOKUP(A750,[6]UKBuilding_List!$A$1:$D$476,3,FALSE)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VLOOKUP(A751,[6]UKBuilding_List!$A$1:$D$476,3,FALSE)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VLOOKUP(A752,[6]UKBuilding_List!$A$1:$D$476,3,FALSE)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VLOOKUP(A753,[6]UKBuilding_List!$A$1:$D$476,3,FALSE)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VLOOKUP(A754,[6]UKBuilding_List!$A$1:$D$476,3,FALSE)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VLOOKUP(A755,[6]UKBuilding_List!$A$1:$D$476,3,FALSE)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VLOOKUP(A756,[6]UKBuilding_List!$A$1:$D$476,3,FALSE)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VLOOKUP(A757,[6]UKBuilding_List!$A$1:$D$476,3,FALSE)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VLOOKUP(A758,[6]UKBuilding_List!$A$1:$D$476,3,FALSE)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VLOOKUP(A759,[6]UKBuilding_List!$A$1:$D$476,3,FALSE)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VLOOKUP(A760,[6]UKBuilding_List!$A$1:$D$476,3,FALSE)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VLOOKUP(A761,[6]UKBuilding_List!$A$1:$D$476,3,FALSE)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VLOOKUP(A762,[6]UKBuilding_List!$A$1:$D$476,3,FALSE)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VLOOKUP(A763,[6]UKBuilding_List!$A$1:$D$476,3,FALSE)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VLOOKUP(A764,[6]UKBuilding_List!$A$1:$D$476,3,FALSE)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VLOOKUP(A765,[6]UKBuilding_List!$A$1:$D$476,3,FALSE)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VLOOKUP(A766,[6]UKBuilding_List!$A$1:$D$476,3,FALSE)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VLOOKUP(A767,[6]UKBuilding_List!$A$1:$D$476,3,FALSE)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VLOOKUP(A768,[6]UKBuilding_List!$A$1:$D$476,3,FALSE)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VLOOKUP(A769,[6]UKBuilding_List!$A$1:$D$476,3,FALSE)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VLOOKUP(A770,[6]UKBuilding_List!$A$1:$D$476,3,FALSE)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VLOOKUP(A771,[6]UKBuilding_List!$A$1:$D$476,3,FALSE)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VLOOKUP(A772,[6]UKBuilding_List!$A$1:$D$476,3,FALSE)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VLOOKUP(A773,[6]UKBuilding_List!$A$1:$D$476,3,FALSE)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VLOOKUP(A774,[6]UKBuilding_List!$A$1:$D$476,3,FALSE)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VLOOKUP(A775,[6]UKBuilding_List!$A$1:$D$476,3,FALSE)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VLOOKUP(A776,[6]UKBuilding_List!$A$1:$D$476,3,FALSE)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VLOOKUP(A777,[6]UKBuilding_List!$A$1:$D$476,3,FALSE)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VLOOKUP(A778,[6]UKBuilding_List!$A$1:$D$476,3,FALSE)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VLOOKUP(A779,[6]UKBuilding_List!$A$1:$D$476,3,FALSE)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VLOOKUP(A780,[6]UKBuilding_List!$A$1:$D$476,3,FALSE)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VLOOKUP(A781,[6]UKBuilding_List!$A$1:$D$476,3,FALSE)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VLOOKUP(A782,[6]UKBuilding_List!$A$1:$D$476,3,FALSE)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VLOOKUP(A783,[6]UKBuilding_List!$A$1:$D$476,3,FALSE)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VLOOKUP(A784,[6]UKBuilding_List!$A$1:$D$476,3,FALSE)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VLOOKUP(A785,[6]UKBuilding_List!$A$1:$D$476,3,FALSE)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VLOOKUP(A786,[6]UKBuilding_List!$A$1:$D$476,3,FALSE)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VLOOKUP(A787,[6]UKBuilding_List!$A$1:$D$476,3,FALSE)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VLOOKUP(A788,[6]UKBuilding_List!$A$1:$D$476,3,FALSE)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VLOOKUP(A789,[6]UKBuilding_List!$A$1:$D$476,3,FALSE)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VLOOKUP(A790,[6]UKBuilding_List!$A$1:$D$476,3,FALSE)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VLOOKUP(A791,[6]UKBuilding_List!$A$1:$D$476,3,FALSE)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VLOOKUP(A792,[6]UKBuilding_List!$A$1:$D$476,3,FALSE)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VLOOKUP(A793,[6]UKBuilding_List!$A$1:$D$476,3,FALSE)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VLOOKUP(A794,[6]UKBuilding_List!$A$1:$D$476,3,FALSE)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VLOOKUP(A795,[6]UKBuilding_List!$A$1:$D$476,3,FALSE)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VLOOKUP(A796,[6]UKBuilding_List!$A$1:$D$476,3,FALSE)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VLOOKUP(A797,[6]UKBuilding_List!$A$1:$D$476,3,FALSE)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VLOOKUP(A798,[6]UKBuilding_List!$A$1:$D$476,3,FALSE)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VLOOKUP(A799,[6]UKBuilding_List!$A$1:$D$476,3,FALSE)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VLOOKUP(A800,[6]UKBuilding_List!$A$1:$D$476,3,FALSE)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VLOOKUP(A801,[6]UKBuilding_List!$A$1:$D$476,3,FALSE)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VLOOKUP(A802,[6]UKBuilding_List!$A$1:$D$476,3,FALSE)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VLOOKUP(A803,[6]UKBuilding_List!$A$1:$D$476,3,FALSE)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VLOOKUP(A804,[6]UKBuilding_List!$A$1:$D$476,3,FALSE)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VLOOKUP(A805,[6]UKBuilding_List!$A$1:$D$476,3,FALSE)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VLOOKUP(A806,[6]UKBuilding_List!$A$1:$D$476,3,FALSE)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VLOOKUP(A807,[6]UKBuilding_List!$A$1:$D$476,3,FALSE)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VLOOKUP(A808,[6]UKBuilding_List!$A$1:$D$476,3,FALSE)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VLOOKUP(A809,[6]UKBuilding_List!$A$1:$D$476,3,FALSE)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VLOOKUP(A810,[6]UKBuilding_List!$A$1:$D$476,3,FALSE)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VLOOKUP(A811,[6]UKBuilding_List!$A$1:$D$476,3,FALSE)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VLOOKUP(A812,[6]UKBuilding_List!$A$1:$D$476,3,FALSE)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VLOOKUP(A813,[6]UKBuilding_List!$A$1:$D$476,3,FALSE)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VLOOKUP(A814,[6]UKBuilding_List!$A$1:$D$476,3,FALSE)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VLOOKUP(A815,[6]UKBuilding_List!$A$1:$D$476,3,FALSE)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VLOOKUP(A816,[6]UKBuilding_List!$A$1:$D$476,3,FALSE)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VLOOKUP(A817,[6]UKBuilding_List!$A$1:$D$476,3,FALSE)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VLOOKUP(A818,[6]UKBuilding_List!$A$1:$D$476,3,FALSE)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VLOOKUP(A819,[6]UKBuilding_List!$A$1:$D$476,3,FALSE)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VLOOKUP(A820,[6]UKBuilding_List!$A$1:$D$476,3,FALSE)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VLOOKUP(A821,[6]UKBuilding_List!$A$1:$D$476,3,FALSE)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VLOOKUP(A822,[6]UKBuilding_List!$A$1:$D$476,3,FALSE)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VLOOKUP(A823,[6]UKBuilding_List!$A$1:$D$476,3,FALSE)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VLOOKUP(A824,[6]UKBuilding_List!$A$1:$D$476,3,FALSE)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VLOOKUP(A825,[6]UKBuilding_List!$A$1:$D$476,3,FALSE)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VLOOKUP(A826,[6]UKBuilding_List!$A$1:$D$476,3,FALSE)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VLOOKUP(A827,[6]UKBuilding_List!$A$1:$D$476,3,FALSE)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VLOOKUP(A828,[6]UKBuilding_List!$A$1:$D$476,3,FALSE)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VLOOKUP(A829,[6]UKBuilding_List!$A$1:$D$476,3,FALSE)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VLOOKUP(A830,[6]UKBuilding_List!$A$1:$D$476,3,FALSE)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VLOOKUP(A831,[6]UKBuilding_List!$A$1:$D$476,3,FALSE)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VLOOKUP(A832,[6]UKBuilding_List!$A$1:$D$476,3,FALSE)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VLOOKUP(A833,[6]UKBuilding_List!$A$1:$D$476,3,FALSE)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VLOOKUP(A834,[6]UKBuilding_List!$A$1:$D$476,3,FALSE)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VLOOKUP(A835,[6]UKBuilding_List!$A$1:$D$476,3,FALSE)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VLOOKUP(A836,[6]UKBuilding_List!$A$1:$D$476,3,FALSE)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VLOOKUP(A837,[6]UKBuilding_List!$A$1:$D$476,3,FALSE)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VLOOKUP(A838,[6]UKBuilding_List!$A$1:$D$476,3,FALSE)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VLOOKUP(A839,[6]UKBuilding_List!$A$1:$D$476,3,FALSE)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VLOOKUP(A840,[6]UKBuilding_List!$A$1:$D$476,3,FALSE)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VLOOKUP(A841,[6]UKBuilding_List!$A$1:$D$476,3,FALSE)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VLOOKUP(A842,[6]UKBuilding_List!$A$1:$D$476,3,FALSE)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VLOOKUP(A843,[6]UKBuilding_List!$A$1:$D$476,3,FALSE)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VLOOKUP(A844,[6]UKBuilding_List!$A$1:$D$476,3,FALSE)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VLOOKUP(A845,[6]UKBuilding_List!$A$1:$D$476,3,FALSE)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VLOOKUP(A846,[6]UKBuilding_List!$A$1:$D$476,3,FALSE)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VLOOKUP(A847,[6]UKBuilding_List!$A$1:$D$476,3,FALSE)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VLOOKUP(A848,[6]UKBuilding_List!$A$1:$D$476,3,FALSE)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VLOOKUP(A849,[6]UKBuilding_List!$A$1:$D$476,3,FALSE)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VLOOKUP(A850,[6]UKBuilding_List!$A$1:$D$476,3,FALSE)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VLOOKUP(A851,[6]UKBuilding_List!$A$1:$D$476,3,FALSE)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VLOOKUP(A852,[6]UKBuilding_List!$A$1:$D$476,3,FALSE)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VLOOKUP(A853,[6]UKBuilding_List!$A$1:$D$476,3,FALSE)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VLOOKUP(A854,[6]UKBuilding_List!$A$1:$D$476,3,FALSE)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VLOOKUP(A855,[6]UKBuilding_List!$A$1:$D$476,3,FALSE)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VLOOKUP(A856,[6]UKBuilding_List!$A$1:$D$476,3,FALSE)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VLOOKUP(A857,[6]UKBuilding_List!$A$1:$D$476,3,FALSE)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VLOOKUP(A858,[6]UKBuilding_List!$A$1:$D$476,3,FALSE)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VLOOKUP(A859,[6]UKBuilding_List!$A$1:$D$476,3,FALSE)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VLOOKUP(A860,[6]UKBuilding_List!$A$1:$D$476,3,FALSE)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VLOOKUP(A861,[6]UKBuilding_List!$A$1:$D$476,3,FALSE)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VLOOKUP(A862,[6]UKBuilding_List!$A$1:$D$476,3,FALSE)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VLOOKUP(A863,[6]UKBuilding_List!$A$1:$D$476,3,FALSE)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VLOOKUP(A864,[6]UKBuilding_List!$A$1:$D$476,3,FALSE)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VLOOKUP(A865,[6]UKBuilding_List!$A$1:$D$476,3,FALSE)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VLOOKUP(A866,[6]UKBuilding_List!$A$1:$D$476,3,FALSE)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VLOOKUP(A867,[6]UKBuilding_List!$A$1:$D$476,3,FALSE)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VLOOKUP(A868,[6]UKBuilding_List!$A$1:$D$476,3,FALSE)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VLOOKUP(A869,[6]UKBuilding_List!$A$1:$D$476,3,FALSE)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VLOOKUP(A870,[6]UKBuilding_List!$A$1:$D$476,3,FALSE)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VLOOKUP(A871,[6]UKBuilding_List!$A$1:$D$476,3,FALSE)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VLOOKUP(A872,[6]UKBuilding_List!$A$1:$D$476,3,FALSE)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VLOOKUP(A873,[6]UKBuilding_List!$A$1:$D$476,3,FALSE)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VLOOKUP(A874,[6]UKBuilding_List!$A$1:$D$476,3,FALSE)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VLOOKUP(A875,[6]UKBuilding_List!$A$1:$D$476,3,FALSE)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VLOOKUP(A876,[6]UKBuilding_List!$A$1:$D$476,3,FALSE)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VLOOKUP(A877,[6]UKBuilding_List!$A$1:$D$476,3,FALSE)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VLOOKUP(A878,[6]UKBuilding_List!$A$1:$D$476,3,FALSE)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VLOOKUP(A879,[6]UKBuilding_List!$A$1:$D$476,3,FALSE)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VLOOKUP(A880,[6]UKBuilding_List!$A$1:$D$476,3,FALSE)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VLOOKUP(A881,[6]UKBuilding_List!$A$1:$D$476,3,FALSE)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VLOOKUP(A882,[6]UKBuilding_List!$A$1:$D$476,3,FALSE)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VLOOKUP(A883,[6]UKBuilding_List!$A$1:$D$476,3,FALSE)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VLOOKUP(A884,[6]UKBuilding_List!$A$1:$D$476,3,FALSE)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VLOOKUP(A885,[6]UKBuilding_List!$A$1:$D$476,3,FALSE)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VLOOKUP(A886,[6]UKBuilding_List!$A$1:$D$476,3,FALSE)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VLOOKUP(A887,[6]UKBuilding_List!$A$1:$D$476,3,FALSE)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VLOOKUP(A888,[6]UKBuilding_List!$A$1:$D$476,3,FALSE)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VLOOKUP(A889,[6]UKBuilding_List!$A$1:$D$476,3,FALSE)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VLOOKUP(A890,[6]UKBuilding_List!$A$1:$D$476,3,FALSE)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VLOOKUP(A891,[6]UKBuilding_List!$A$1:$D$476,3,FALSE)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VLOOKUP(A892,[6]UKBuilding_List!$A$1:$D$476,3,FALSE)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VLOOKUP(A893,[6]UKBuilding_List!$A$1:$D$476,3,FALSE)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VLOOKUP(A894,[6]UKBuilding_List!$A$1:$D$476,3,FALSE)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VLOOKUP(A895,[6]UKBuilding_List!$A$1:$D$476,3,FALSE)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VLOOKUP(A896,[6]UKBuilding_List!$A$1:$D$476,3,FALSE)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VLOOKUP(A897,[6]UKBuilding_List!$A$1:$D$476,3,FALSE)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VLOOKUP(A898,[6]UKBuilding_List!$A$1:$D$476,3,FALSE)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VLOOKUP(A899,[6]UKBuilding_List!$A$1:$D$476,3,FALSE)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VLOOKUP(A900,[6]UKBuilding_List!$A$1:$D$476,3,FALSE)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VLOOKUP(A901,[6]UKBuilding_List!$A$1:$D$476,3,FALSE)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VLOOKUP(A902,[6]UKBuilding_List!$A$1:$D$476,3,FALSE)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VLOOKUP(A903,[6]UKBuilding_List!$A$1:$D$476,3,FALSE)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VLOOKUP(A904,[6]UKBuilding_List!$A$1:$D$476,3,FALSE)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VLOOKUP(A905,[6]UKBuilding_List!$A$1:$D$476,3,FALSE)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VLOOKUP(A906,[6]UKBuilding_List!$A$1:$D$476,3,FALSE)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VLOOKUP(A907,[6]UKBuilding_List!$A$1:$D$476,3,FALSE)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VLOOKUP(A908,[6]UKBuilding_List!$A$1:$D$476,3,FALSE)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VLOOKUP(A909,[6]UKBuilding_List!$A$1:$D$476,3,FALSE)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VLOOKUP(A910,[6]UKBuilding_List!$A$1:$D$476,3,FALSE)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VLOOKUP(A911,[6]UKBuilding_List!$A$1:$D$476,3,FALSE)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VLOOKUP(A912,[6]UKBuilding_List!$A$1:$D$476,3,FALSE)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VLOOKUP(A913,[6]UKBuilding_List!$A$1:$D$476,3,FALSE)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VLOOKUP(A914,[6]UKBuilding_List!$A$1:$D$476,3,FALSE)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VLOOKUP(A915,[6]UKBuilding_List!$A$1:$D$476,3,FALSE)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VLOOKUP(A916,[6]UKBuilding_List!$A$1:$D$476,3,FALSE)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VLOOKUP(A917,[6]UKBuilding_List!$A$1:$D$476,3,FALSE)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VLOOKUP(A918,[6]UKBuilding_List!$A$1:$D$476,3,FALSE)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VLOOKUP(A919,[6]UKBuilding_List!$A$1:$D$476,3,FALSE)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VLOOKUP(A920,[6]UKBuilding_List!$A$1:$D$476,3,FALSE)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VLOOKUP(A921,[6]UKBuilding_List!$A$1:$D$476,3,FALSE)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VLOOKUP(A922,[6]UKBuilding_List!$A$1:$D$476,3,FALSE)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VLOOKUP(A923,[6]UKBuilding_List!$A$1:$D$476,3,FALSE)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VLOOKUP(A924,[6]UKBuilding_List!$A$1:$D$476,3,FALSE)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VLOOKUP(A925,[6]UKBuilding_List!$A$1:$D$476,3,FALSE)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VLOOKUP(A926,[6]UKBuilding_List!$A$1:$D$476,3,FALSE)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VLOOKUP(A927,[6]UKBuilding_List!$A$1:$D$476,3,FALSE)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VLOOKUP(A928,[6]UKBuilding_List!$A$1:$D$476,3,FALSE)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VLOOKUP(A929,[6]UKBuilding_List!$A$1:$D$476,3,FALSE)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VLOOKUP(A930,[6]UKBuilding_List!$A$1:$D$476,3,FALSE)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VLOOKUP(A931,[6]UKBuilding_List!$A$1:$D$476,3,FALSE)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VLOOKUP(A932,[6]UKBuilding_List!$A$1:$D$476,3,FALSE)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VLOOKUP(A933,[6]UKBuilding_List!$A$1:$D$476,3,FALSE)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VLOOKUP(A934,[6]UKBuilding_List!$A$1:$D$476,3,FALSE)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VLOOKUP(A935,[6]UKBuilding_List!$A$1:$D$476,3,FALSE)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VLOOKUP(A936,[6]UKBuilding_List!$A$1:$D$476,3,FALSE)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VLOOKUP(A937,[6]UKBuilding_List!$A$1:$D$476,3,FALSE)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VLOOKUP(A938,[6]UKBuilding_List!$A$1:$D$476,3,FALSE)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VLOOKUP(A939,[6]UKBuilding_List!$A$1:$D$476,3,FALSE)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VLOOKUP(A940,[6]UKBuilding_List!$A$1:$D$476,3,FALSE)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VLOOKUP(A941,[6]UKBuilding_List!$A$1:$D$476,3,FALSE)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VLOOKUP(A942,[6]UKBuilding_List!$A$1:$D$476,3,FALSE)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VLOOKUP(A943,[6]UKBuilding_List!$A$1:$D$476,3,FALSE)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VLOOKUP(A944,[6]UKBuilding_List!$A$1:$D$476,3,FALSE)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VLOOKUP(A945,[6]UKBuilding_List!$A$1:$D$476,3,FALSE)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VLOOKUP(A946,[6]UKBuilding_List!$A$1:$D$476,3,FALSE)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VLOOKUP(A947,[6]UKBuilding_List!$A$1:$D$476,3,FALSE)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VLOOKUP(A948,[6]UKBuilding_List!$A$1:$D$476,3,FALSE)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VLOOKUP(A949,[6]UKBuilding_List!$A$1:$D$476,3,FALSE)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VLOOKUP(A950,[6]UKBuilding_List!$A$1:$D$476,3,FALSE)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VLOOKUP(A951,[6]UKBuilding_List!$A$1:$D$476,3,FALSE)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VLOOKUP(A952,[6]UKBuilding_List!$A$1:$D$476,3,FALSE)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VLOOKUP(A953,[6]UKBuilding_List!$A$1:$D$476,3,FALSE)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VLOOKUP(A954,[6]UKBuilding_List!$A$1:$D$476,3,FALSE)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VLOOKUP(A955,[6]UKBuilding_List!$A$1:$D$476,3,FALSE)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VLOOKUP(A956,[6]UKBuilding_List!$A$1:$D$476,3,FALSE)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VLOOKUP(A957,[6]UKBuilding_List!$A$1:$D$476,3,FALSE)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VLOOKUP(A958,[6]UKBuilding_List!$A$1:$D$476,3,FALSE)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VLOOKUP(A959,[6]UKBuilding_List!$A$1:$D$476,3,FALSE)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VLOOKUP(A960,[6]UKBuilding_List!$A$1:$D$476,3,FALSE)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VLOOKUP(A961,[6]UKBuilding_List!$A$1:$D$476,3,FALSE)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VLOOKUP(A962,[6]UKBuilding_List!$A$1:$D$476,3,FALSE)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VLOOKUP(A963,[6]UKBuilding_List!$A$1:$D$476,3,FALSE)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VLOOKUP(A964,[6]UKBuilding_List!$A$1:$D$476,3,FALSE)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VLOOKUP(A965,[6]UKBuilding_List!$A$1:$D$476,3,FALSE)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VLOOKUP(A966,[6]UKBuilding_List!$A$1:$D$476,3,FALSE)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VLOOKUP(A967,[6]UKBuilding_List!$A$1:$D$476,3,FALSE)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VLOOKUP(A968,[6]UKBuilding_List!$A$1:$D$476,3,FALSE)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VLOOKUP(A969,[6]UKBuilding_List!$A$1:$D$476,3,FALSE)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VLOOKUP(A970,[6]UKBuilding_List!$A$1:$D$476,3,FALSE)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VLOOKUP(A971,[6]UKBuilding_List!$A$1:$D$476,3,FALSE)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VLOOKUP(A972,[6]UKBuilding_List!$A$1:$D$476,3,FALSE)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VLOOKUP(A973,[6]UKBuilding_List!$A$1:$D$476,3,FALSE)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VLOOKUP(A974,[6]UKBuilding_List!$A$1:$D$476,3,FALSE)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VLOOKUP(A975,[6]UKBuilding_List!$A$1:$D$476,3,FALSE)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VLOOKUP(A976,[6]UKBuilding_List!$A$1:$D$476,3,FALSE)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VLOOKUP(A977,[6]UKBuilding_List!$A$1:$D$476,3,FALSE)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VLOOKUP(A978,[6]UKBuilding_List!$A$1:$D$476,3,FALSE)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VLOOKUP(A979,[6]UKBuilding_List!$A$1:$D$476,3,FALSE)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VLOOKUP(A980,[6]UKBuilding_List!$A$1:$D$476,3,FALSE)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VLOOKUP(A981,[6]UKBuilding_List!$A$1:$D$476,3,FALSE)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VLOOKUP(A982,[6]UKBuilding_List!$A$1:$D$476,3,FALSE)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VLOOKUP(A983,[6]UKBuilding_List!$A$1:$D$476,3,FALSE)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VLOOKUP(A984,[6]UKBuilding_List!$A$1:$D$476,3,FALSE)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VLOOKUP(A985,[6]UKBuilding_List!$A$1:$D$476,3,FALSE)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VLOOKUP(A986,[6]UKBuilding_List!$A$1:$D$476,3,FALSE)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VLOOKUP(A987,[6]UKBuilding_List!$A$1:$D$476,3,FALSE)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VLOOKUP(A988,[6]UKBuilding_List!$A$1:$D$476,3,FALSE)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VLOOKUP(A989,[6]UKBuilding_List!$A$1:$D$476,3,FALSE)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VLOOKUP(A990,[6]UKBuilding_List!$A$1:$D$476,3,FALSE)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VLOOKUP(A991,[6]UKBuilding_List!$A$1:$D$476,3,FALSE)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VLOOKUP(A992,[6]UKBuilding_List!$A$1:$D$476,3,FALSE)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VLOOKUP(A993,[6]UKBuilding_List!$A$1:$D$476,3,FALSE)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VLOOKUP(A994,[6]UKBuilding_List!$A$1:$D$476,3,FALSE)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VLOOKUP(A995,[6]UKBuilding_List!$A$1:$D$476,3,FALSE)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VLOOKUP(A996,[6]UKBuilding_List!$A$1:$D$476,3,FALSE)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VLOOKUP(A997,[6]UKBuilding_List!$A$1:$D$476,3,FALSE)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VLOOKUP(A998,[6]UKBuilding_List!$A$1:$D$476,3,FALSE)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VLOOKUP(A999,[6]UKBuilding_List!$A$1:$D$476,3,FALSE)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VLOOKUP(A1000,[6]UKBuilding_List!$A$1:$D$476,3,FALSE)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VLOOKUP(A1001,[6]UKBuilding_List!$A$1:$D$476,3,FALSE)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VLOOKUP(A1002,[6]UKBuilding_List!$A$1:$D$476,3,FALSE)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VLOOKUP(A1003,[6]UKBuilding_List!$A$1:$D$476,3,FALSE)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VLOOKUP(A1004,[6]UKBuilding_List!$A$1:$D$476,3,FALSE)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VLOOKUP(A1005,[6]UKBuilding_List!$A$1:$D$476,3,FALSE)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VLOOKUP(A1006,[6]UKBuilding_List!$A$1:$D$476,3,FALSE)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VLOOKUP(A1007,[6]UKBuilding_List!$A$1:$D$476,3,FALSE)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VLOOKUP(A1008,[6]UKBuilding_List!$A$1:$D$476,3,FALSE)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VLOOKUP(A1009,[6]UKBuilding_List!$A$1:$D$476,3,FALSE)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VLOOKUP(A1010,[6]UKBuilding_List!$A$1:$D$476,3,FALSE)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VLOOKUP(A1011,[6]UKBuilding_List!$A$1:$D$476,3,FALSE)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VLOOKUP(A1012,[6]UKBuilding_List!$A$1:$D$476,3,FALSE)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VLOOKUP(A1013,[6]UKBuilding_List!$A$1:$D$476,3,FALSE)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VLOOKUP(A1014,[6]UKBuilding_List!$A$1:$D$476,3,FALSE)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VLOOKUP(A1015,[6]UKBuilding_List!$A$1:$D$476,3,FALSE)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VLOOKUP(A1016,[6]UKBuilding_List!$A$1:$D$476,3,FALSE)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VLOOKUP(A1017,[6]UKBuilding_List!$A$1:$D$476,3,FALSE)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VLOOKUP(A1018,[6]UKBuilding_List!$A$1:$D$476,3,FALSE)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VLOOKUP(A1019,[6]UKBuilding_List!$A$1:$D$476,3,FALSE)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VLOOKUP(A1020,[6]UKBuilding_List!$A$1:$D$476,3,FALSE)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VLOOKUP(A1021,[6]UKBuilding_List!$A$1:$D$476,3,FALSE)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VLOOKUP(A1022,[6]UKBuilding_List!$A$1:$D$476,3,FALSE)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VLOOKUP(A1023,[6]UKBuilding_List!$A$1:$D$476,3,FALSE)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VLOOKUP(A1024,[6]UKBuilding_List!$A$1:$D$476,3,FALSE)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VLOOKUP(A1025,[6]UKBuilding_List!$A$1:$D$476,3,FALSE)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VLOOKUP(A1026,[6]UKBuilding_List!$A$1:$D$476,3,FALSE)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VLOOKUP(A1027,[6]UKBuilding_List!$A$1:$D$476,3,FALSE)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VLOOKUP(A1028,[6]UKBuilding_List!$A$1:$D$476,3,FALSE)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VLOOKUP(A1029,[6]UKBuilding_List!$A$1:$D$476,3,FALSE)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VLOOKUP(A1030,[6]UKBuilding_List!$A$1:$D$476,3,FALSE)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VLOOKUP(A1031,[6]UKBuilding_List!$A$1:$D$476,3,FALSE)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VLOOKUP(A1032,[6]UKBuilding_List!$A$1:$D$476,3,FALSE)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VLOOKUP(A1033,[6]UKBuilding_List!$A$1:$D$476,3,FALSE)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VLOOKUP(A1034,[6]UKBuilding_List!$A$1:$D$476,3,FALSE)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VLOOKUP(A1035,[6]UKBuilding_List!$A$1:$D$476,3,FALSE)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VLOOKUP(A1036,[6]UKBuilding_List!$A$1:$D$476,3,FALSE)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VLOOKUP(A1037,[6]UKBuilding_List!$A$1:$D$476,3,FALSE)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VLOOKUP(A1038,[6]UKBuilding_List!$A$1:$D$476,3,FALSE)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VLOOKUP(A1039,[6]UKBuilding_List!$A$1:$D$476,3,FALSE)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VLOOKUP(A1040,[6]UKBuilding_List!$A$1:$D$476,3,FALSE)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VLOOKUP(A1041,[6]UKBuilding_List!$A$1:$D$476,3,FALSE)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VLOOKUP(A1042,[6]UKBuilding_List!$A$1:$D$476,3,FALSE)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VLOOKUP(A1043,[6]UKBuilding_List!$A$1:$D$476,3,FALSE)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VLOOKUP(A1044,[6]UKBuilding_List!$A$1:$D$476,3,FALSE)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VLOOKUP(A1045,[6]UKBuilding_List!$A$1:$D$476,3,FALSE)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VLOOKUP(A1046,[6]UKBuilding_List!$A$1:$D$476,3,FALSE)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VLOOKUP(A1047,[6]UKBuilding_List!$A$1:$D$476,3,FALSE)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VLOOKUP(A1048,[6]UKBuilding_List!$A$1:$D$476,3,FALSE)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VLOOKUP(A1049,[6]UKBuilding_List!$A$1:$D$476,3,FALSE)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VLOOKUP(A1050,[6]UKBuilding_List!$A$1:$D$476,3,FALSE)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VLOOKUP(A1051,[6]UKBuilding_List!$A$1:$D$476,3,FALSE)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VLOOKUP(A1052,[6]UKBuilding_List!$A$1:$D$476,3,FALSE)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VLOOKUP(A1053,[6]UKBuilding_List!$A$1:$D$476,3,FALSE)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VLOOKUP(A1054,[6]UKBuilding_List!$A$1:$D$476,3,FALSE)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VLOOKUP(A1055,[6]UKBuilding_List!$A$1:$D$476,3,FALSE)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VLOOKUP(A1056,[6]UKBuilding_List!$A$1:$D$476,3,FALSE)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VLOOKUP(A1057,[6]UKBuilding_List!$A$1:$D$476,3,FALSE)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VLOOKUP(A1058,[6]UKBuilding_List!$A$1:$D$476,3,FALSE)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VLOOKUP(A1059,[6]UKBuilding_List!$A$1:$D$476,3,FALSE)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VLOOKUP(A1060,[6]UKBuilding_List!$A$1:$D$476,3,FALSE)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VLOOKUP(A1061,[6]UKBuilding_List!$A$1:$D$476,3,FALSE)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VLOOKUP(A1062,[6]UKBuilding_List!$A$1:$D$476,3,FALSE)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VLOOKUP(A1063,[6]UKBuilding_List!$A$1:$D$476,3,FALSE)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VLOOKUP(A1064,[6]UKBuilding_List!$A$1:$D$476,3,FALSE)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VLOOKUP(A1065,[6]UKBuilding_List!$A$1:$D$476,3,FALSE)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VLOOKUP(A1066,[6]UKBuilding_List!$A$1:$D$476,3,FALSE)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2017-05-16T13:29:20Z</dcterms:modified>
</cp:coreProperties>
</file>