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32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Changes'!$A$1:$I$7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9" i="1" l="1"/>
  <c r="G29" i="1"/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3"/>
</calcChain>
</file>

<file path=xl/sharedStrings.xml><?xml version="1.0" encoding="utf-8"?>
<sst xmlns="http://schemas.openxmlformats.org/spreadsheetml/2006/main" count="109" uniqueCount="86">
  <si>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</si>
  <si>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</si>
  <si>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</si>
  <si>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</si>
  <si>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</si>
  <si>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</si>
  <si>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</si>
  <si>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</si>
  <si>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</si>
  <si>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</si>
  <si>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</si>
  <si>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</si>
  <si>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</si>
  <si>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</si>
  <si>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</si>
  <si>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</si>
  <si>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</si>
  <si>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</si>
  <si>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</si>
  <si>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</si>
  <si>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</si>
  <si>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</si>
  <si>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</si>
  <si>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</si>
  <si>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</si>
  <si>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</si>
  <si>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</si>
  <si>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</si>
  <si>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</si>
  <si>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</si>
  <si>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</si>
  <si>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</si>
  <si>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</si>
  <si>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</si>
  <si>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</si>
  <si>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</si>
  <si>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</si>
  <si>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</si>
  <si>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</si>
  <si>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</si>
  <si>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</si>
  <si>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</si>
  <si>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</si>
  <si>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</si>
  <si>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</si>
  <si>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</si>
  <si>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</si>
  <si>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</si>
  <si>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</si>
  <si>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</si>
  <si>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</si>
  <si>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</si>
  <si>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</si>
  <si>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</si>
  <si>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</si>
  <si>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</si>
  <si>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</si>
  <si>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</si>
  <si>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</si>
  <si>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</si>
  <si>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</si>
  <si>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</si>
  <si>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</si>
  <si>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</si>
  <si>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</si>
  <si>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</si>
  <si>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</si>
  <si>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</si>
  <si>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</si>
  <si>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</si>
  <si>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</si>
  <si>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</si>
  <si>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</si>
  <si>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</si>
  <si>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</si>
  <si>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</si>
  <si>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</si>
  <si>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Sawyer Wilson</t>
  </si>
  <si>
    <t>='KD Changes'!B1:C1</t>
  </si>
  <si>
    <t>='KD Changes'!B2:C2</t>
  </si>
  <si>
    <t>307B</t>
  </si>
  <si>
    <t>03</t>
  </si>
  <si>
    <t>0232</t>
  </si>
  <si>
    <t>LX-0232-03-307B</t>
  </si>
  <si>
    <t>NURSING - Room 307B</t>
  </si>
  <si>
    <t>now part of 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</si>
</sst>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  <font>
      <b/>
      <sz val="1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0" fillId="0" borderId="0" xfId="0" quotePrefix="1" applyNumberFormat="1" applyFont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0" fillId="34" borderId="10" xfId="0" applyNumberFormat="1" applyFont="1" applyFill="1" applyBorder="1" applyAlignment="1" applyProtection="1">
      <alignment horizontal="center"/>
    </xf>
    <xf numFmtId="0" fontId="0" fillId="34" borderId="10" xfId="0" applyFont="1" applyFill="1" applyBorder="1" applyAlignment="1" applyProtection="1">
      <alignment horizontal="center" wrapText="1"/>
    </xf>
    <xf numFmtId="14" fontId="16" fillId="0" borderId="10" xfId="0" applyNumberFormat="1" applyFont="1" applyBorder="1" applyAlignment="1" applyProtection="1">
      <alignment horizontal="center" wrapText="1"/>
      <protection locked="0"/>
    </xf>
    <xf numFmtId="0" fontId="0" fillId="35" borderId="10" xfId="0" applyFont="1" applyFill="1" applyBorder="1" applyAlignment="1" applyProtection="1">
      <alignment horizontal="center" wrapText="1"/>
    </xf>
    <xf numFmtId="0" fontId="0" fillId="0" borderId="0" xfId="0" applyFont="1" applyFill="1" applyBorder="1" applyAlignment="1" applyProtection="1">
      <alignment horizontal="center" wrapText="1"/>
      <protection locked="0"/>
    </xf>
    <xf numFmtId="0" fontId="0" fillId="36" borderId="14" xfId="0" applyFont="1" applyFill="1" applyBorder="1" applyAlignment="1" applyProtection="1">
      <alignment horizontal="center"/>
      <protection locked="0"/>
    </xf>
    <xf numFmtId="0" fontId="0" fillId="36" borderId="18" xfId="0" applyFont="1" applyFill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  <protection locked="0"/>
    </xf>
    <xf numFmtId="0" fontId="0" fillId="0" borderId="1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0" fontId="0" fillId="0" borderId="19" xfId="0" applyFont="1" applyBorder="1" applyAlignment="1" applyProtection="1">
      <alignment horizontal="center" wrapText="1"/>
      <protection locked="0"/>
    </xf>
    <xf numFmtId="49" fontId="0" fillId="0" borderId="0" xfId="0" applyNumberFormat="1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right" indent="2"/>
      <protection locked="0"/>
    </xf>
    <xf numFmtId="0" fontId="0" fillId="0" borderId="0" xfId="0" applyFont="1" applyAlignment="1" applyProtection="1">
      <alignment horizontal="right" indent="2"/>
      <protection locked="0"/>
    </xf>
    <xf numFmtId="0" fontId="18" fillId="0" borderId="0" xfId="42" applyFont="1" applyAlignment="1" applyProtection="1">
      <alignment horizontal="right" indent="2"/>
      <protection locked="0"/>
    </xf>
    <xf numFmtId="49" fontId="0" fillId="0" borderId="0" xfId="0" applyNumberFormat="1" applyFont="1" applyAlignment="1" applyProtection="1">
      <alignment horizontal="right" indent="2"/>
      <protection locked="0"/>
    </xf>
    <xf numFmtId="49" fontId="18" fillId="0" borderId="0" xfId="43" applyNumberFormat="1" applyFont="1" applyAlignment="1" applyProtection="1">
      <alignment horizontal="right" indent="2"/>
      <protection locked="0"/>
    </xf>
    <xf numFmtId="0" fontId="0" fillId="0" borderId="15" xfId="0" applyFont="1" applyBorder="1" applyAlignment="1" applyProtection="1">
      <alignment wrapText="1"/>
    </xf>
    <xf numFmtId="0" fontId="0" fillId="0" borderId="19" xfId="0" applyFont="1" applyBorder="1" applyAlignment="1" applyProtection="1">
      <alignment wrapText="1"/>
    </xf>
    <xf numFmtId="0" fontId="0" fillId="0" borderId="17" xfId="0" applyFont="1" applyBorder="1" applyAlignment="1" applyProtection="1">
      <alignment wrapText="1"/>
    </xf>
    <xf numFmtId="1" fontId="18" fillId="0" borderId="0" xfId="43" applyNumberFormat="1" applyFont="1" applyAlignment="1" applyProtection="1">
      <alignment horizontal="right" indent="2"/>
      <protection locked="0"/>
    </xf>
    <xf numFmtId="0" fontId="18" fillId="0" borderId="0" xfId="43" applyNumberFormat="1" applyFont="1" applyAlignment="1" applyProtection="1">
      <alignment horizontal="right" indent="2"/>
      <protection locked="0"/>
    </xf>
    <xf numFmtId="3" fontId="0" fillId="0" borderId="0" xfId="0" applyNumberFormat="1" applyFont="1" applyAlignment="1" applyProtection="1">
      <alignment wrapText="1"/>
      <protection locked="0"/>
    </xf>
    <xf numFmtId="3" fontId="18" fillId="0" borderId="0" xfId="43" applyNumberFormat="1" applyFont="1" applyFill="1" applyAlignment="1" applyProtection="1">
      <alignment horizontal="right" wrapText="1"/>
      <protection locked="0"/>
    </xf>
    <xf numFmtId="3" fontId="18" fillId="0" borderId="0" xfId="43" applyNumberFormat="1" applyFont="1" applyFill="1" applyBorder="1" applyAlignment="1" applyProtection="1">
      <alignment horizontal="right" wrapText="1"/>
      <protection locked="0"/>
    </xf>
    <xf numFmtId="49" fontId="18" fillId="34" borderId="10" xfId="0" applyNumberFormat="1" applyFont="1" applyFill="1" applyBorder="1" applyAlignment="1" applyProtection="1">
      <alignment horizontal="center"/>
      <protection locked="0"/>
    </xf>
    <xf numFmtId="49" fontId="21" fillId="0" borderId="0" xfId="0" applyNumberFormat="1" applyFont="1" applyBorder="1" applyAlignment="1" applyProtection="1">
      <protection locked="0"/>
    </xf>
    <xf numFmtId="0" fontId="18" fillId="34" borderId="10" xfId="0" applyFont="1" applyFill="1" applyBorder="1" applyProtection="1">
      <protection locked="0"/>
    </xf>
    <xf numFmtId="14" fontId="21" fillId="0" borderId="10" xfId="0" applyNumberFormat="1" applyFont="1" applyBorder="1" applyAlignment="1" applyProtection="1">
      <alignment horizontal="center"/>
    </xf>
    <xf numFmtId="0" fontId="18" fillId="0" borderId="0" xfId="0" applyFont="1" applyProtection="1">
      <protection locked="0"/>
    </xf>
    <xf numFmtId="0" fontId="18" fillId="0" borderId="0" xfId="0" applyFont="1" applyAlignment="1" applyProtection="1">
      <alignment wrapText="1"/>
      <protection locked="0"/>
    </xf>
    <xf numFmtId="49" fontId="18" fillId="34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vertical="center" wrapText="1"/>
    </xf>
    <xf numFmtId="0" fontId="18" fillId="34" borderId="10" xfId="0" applyFont="1" applyFill="1" applyBorder="1" applyAlignment="1" applyProtection="1">
      <alignment horizontal="center" wrapText="1"/>
      <protection locked="0"/>
    </xf>
    <xf numFmtId="0" fontId="21" fillId="0" borderId="10" xfId="0" applyFont="1" applyBorder="1" applyAlignment="1" applyProtection="1">
      <alignment horizontal="center" vertical="center"/>
    </xf>
    <xf numFmtId="49" fontId="18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49" fontId="21" fillId="33" borderId="13" xfId="0" applyNumberFormat="1" applyFont="1" applyFill="1" applyBorder="1" applyAlignment="1" applyProtection="1">
      <alignment horizontal="center"/>
      <protection locked="0"/>
    </xf>
    <xf numFmtId="0" fontId="21" fillId="33" borderId="13" xfId="0" applyFont="1" applyFill="1" applyBorder="1" applyAlignment="1" applyProtection="1">
      <alignment horizontal="center" wrapText="1"/>
      <protection locked="0"/>
    </xf>
    <xf numFmtId="0" fontId="21" fillId="0" borderId="0" xfId="0" applyFont="1" applyProtection="1">
      <protection locked="0"/>
    </xf>
    <xf numFmtId="0" fontId="18" fillId="0" borderId="0" xfId="0" applyFont="1" applyFill="1" applyProtection="1">
      <protection locked="0"/>
    </xf>
    <xf numFmtId="0" fontId="18" fillId="0" borderId="0" xfId="0" applyFont="1" applyAlignment="1" applyProtection="1">
      <protection locked="0"/>
    </xf>
    <xf numFmtId="49" fontId="18" fillId="0" borderId="0" xfId="0" applyNumberFormat="1" applyFont="1" applyFill="1"/>
    <xf numFmtId="49" fontId="16" fillId="0" borderId="10" xfId="0" applyNumberFormat="1" applyFont="1" applyBorder="1" applyAlignment="1" applyProtection="1">
      <alignment horizontal="center"/>
    </xf>
    <xf numFmtId="49" fontId="16" fillId="0" borderId="10" xfId="0" applyNumberFormat="1" applyFont="1" applyBorder="1" applyAlignment="1" applyProtection="1">
      <alignment horizontal="center"/>
      <protection locked="0"/>
    </xf>
    <xf numFmtId="0" fontId="16" fillId="0" borderId="10" xfId="0" applyFont="1" applyBorder="1" applyAlignment="1" applyProtection="1">
      <alignment horizont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>
            <v>9813</v>
          </cell>
          <cell r="B364">
            <v>9813</v>
          </cell>
          <cell r="C364" t="str">
            <v>Child Development Center of the Bluegrass, Inc.</v>
          </cell>
          <cell r="D364" t="str">
            <v>Child Development Center of the Bluegrass, Inc.</v>
          </cell>
        </row>
        <row r="365">
          <cell r="A365" t="str">
            <v>9853</v>
          </cell>
          <cell r="B365">
            <v>9853</v>
          </cell>
          <cell r="C365" t="str">
            <v>Shriners Hospitals for Children Medical Center - Lexington</v>
          </cell>
          <cell r="D365" t="str">
            <v>Shriners Hospitals for Children Medical Center</v>
          </cell>
        </row>
        <row r="366">
          <cell r="A366" t="str">
            <v>9854</v>
          </cell>
          <cell r="B366">
            <v>9854</v>
          </cell>
          <cell r="C366" t="str">
            <v>Anthropology Research Building</v>
          </cell>
          <cell r="D366" t="str">
            <v>Anthropology Research Building</v>
          </cell>
        </row>
        <row r="367">
          <cell r="A367" t="str">
            <v>9861</v>
          </cell>
          <cell r="B367">
            <v>9861</v>
          </cell>
          <cell r="C367" t="str">
            <v>845 Angliana Ave</v>
          </cell>
          <cell r="D367" t="str">
            <v>845 Angliana Ave</v>
          </cell>
        </row>
        <row r="368">
          <cell r="A368" t="str">
            <v>9873</v>
          </cell>
          <cell r="B368">
            <v>9873</v>
          </cell>
          <cell r="C368" t="str">
            <v>UKHC Midwife Clinic</v>
          </cell>
          <cell r="D368" t="str">
            <v>UKHC Midwife Clinic</v>
          </cell>
        </row>
        <row r="369">
          <cell r="A369" t="str">
            <v>9875</v>
          </cell>
          <cell r="B369" t="str">
            <v>9875</v>
          </cell>
          <cell r="C369" t="str">
            <v>Vaughan Warehouse and Office</v>
          </cell>
          <cell r="D369" t="str">
            <v>Vaughan Warehouse and Office</v>
          </cell>
        </row>
        <row r="370">
          <cell r="A370" t="str">
            <v>9876</v>
          </cell>
          <cell r="B370" t="str">
            <v>9876</v>
          </cell>
          <cell r="C370" t="str">
            <v>Vaughan Warehouse #1</v>
          </cell>
          <cell r="D370" t="str">
            <v>Vaughan Warehouse #1</v>
          </cell>
        </row>
        <row r="371">
          <cell r="A371" t="str">
            <v>9877</v>
          </cell>
          <cell r="B371" t="str">
            <v>9877</v>
          </cell>
          <cell r="C371" t="str">
            <v>Vaughan Warehouse #2</v>
          </cell>
          <cell r="D371" t="str">
            <v>Vaughan Warehouse #2</v>
          </cell>
        </row>
        <row r="372">
          <cell r="A372" t="str">
            <v>9878</v>
          </cell>
          <cell r="B372" t="str">
            <v>9878</v>
          </cell>
          <cell r="C372" t="str">
            <v>Vaughan Warehouse #7</v>
          </cell>
          <cell r="D372" t="str">
            <v>Vaughan Warehouse #7</v>
          </cell>
        </row>
        <row r="373">
          <cell r="A373" t="str">
            <v>9879</v>
          </cell>
          <cell r="B373" t="str">
            <v>9879</v>
          </cell>
          <cell r="C373" t="str">
            <v>Vaughan Warehouse #3</v>
          </cell>
          <cell r="D373" t="str">
            <v>Vaughan Warehouse #3</v>
          </cell>
        </row>
        <row r="374">
          <cell r="A374" t="str">
            <v>9881</v>
          </cell>
          <cell r="B374" t="str">
            <v>9881</v>
          </cell>
          <cell r="C374" t="str">
            <v>Vaughan Warehouse #4</v>
          </cell>
          <cell r="D374" t="str">
            <v>Vaughan Warehouse #4</v>
          </cell>
        </row>
        <row r="375">
          <cell r="A375" t="str">
            <v>9882</v>
          </cell>
          <cell r="B375" t="str">
            <v>9882</v>
          </cell>
          <cell r="C375" t="str">
            <v>Vaughan Warehouse #5</v>
          </cell>
          <cell r="D375" t="str">
            <v>Vaughan Warehouse #5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8"/>
  <sheetViews>
    <sheetView tabSelected="1" zoomScale="90" zoomScaleNormal="90" workbookViewId="0">
      <selection activeCell="J6" sqref="J6"/>
    </sheetView>
  </sheetViews>
  <sheetFormatPr defaultColWidth="9.140625" defaultRowHeight="15" x14ac:dyDescent="0.25"/>
  <cols>
    <col min="1" max="1" width="10.7109375" style="47" customWidth="1"/>
    <col min="2" max="2" width="5.5703125" style="14" bestFit="1" customWidth="1"/>
    <col min="3" max="3" width="21.140625" style="12" bestFit="1" customWidth="1"/>
    <col min="4" max="4" width="9.85546875" style="13" bestFit="1" customWidth="1"/>
    <col min="5" max="5" width="8.42578125" style="13" bestFit="1" customWidth="1"/>
    <col min="6" max="6" width="11.42578125" style="13" bestFit="1" customWidth="1"/>
    <col min="7" max="7" width="11.85546875" style="13" bestFit="1" customWidth="1"/>
    <col min="8" max="8" width="10.42578125" style="13" bestFit="1" customWidth="1"/>
    <col min="9" max="9" width="10.5703125" style="13" bestFit="1" customWidth="1"/>
    <col min="10" max="11" width="11.140625" style="12" bestFit="1" customWidth="1"/>
    <col min="12" max="12" width="6.42578125" style="12" bestFit="1" customWidth="1"/>
    <col min="13" max="13" width="10.42578125" style="12" bestFit="1" customWidth="1"/>
    <col min="14" max="14" width="5.28515625" style="12" bestFit="1" customWidth="1"/>
    <col min="15" max="15" width="11.42578125" style="12" bestFit="1" customWidth="1"/>
    <col min="16" max="16" width="5.7109375" style="12" bestFit="1" customWidth="1"/>
    <col min="17" max="16384" width="9.140625" style="12"/>
  </cols>
  <sheetData>
    <row r="1" spans="1:16" s="37" customFormat="1" ht="45" customHeight="1" x14ac:dyDescent="0.25">
      <c r="A1" s="30" t="s">
        <v>7</v>
      </c>
      <c r="B1" s="76" t="s">
        <v>82</v>
      </c>
      <c r="C1" s="76"/>
      <c r="D1" s="26"/>
      <c r="E1" s="26"/>
      <c r="F1" s="31" t="s">
        <v>10</v>
      </c>
      <c r="G1" s="32">
        <v>43816</v>
      </c>
      <c r="H1" s="26"/>
      <c r="I1" s="26"/>
      <c r="J1" s="33" t="s">
        <v>33</v>
      </c>
      <c r="K1" s="33" t="s">
        <v>34</v>
      </c>
      <c r="L1" s="34"/>
      <c r="M1" s="34"/>
      <c r="N1" s="34"/>
      <c r="O1" s="35" t="s">
        <v>35</v>
      </c>
      <c r="P1" s="36" t="s">
        <v>47</v>
      </c>
    </row>
    <row r="2" spans="1:16" s="37" customFormat="1" ht="30.75" thickBot="1" x14ac:dyDescent="0.3">
      <c r="A2" s="30" t="s">
        <v>8</v>
      </c>
      <c r="B2" s="77" t="str">
        <f>VLOOKUP(B1,BuildingList!A:B,2,FALSE)</f>
        <v>College of Nursing</v>
      </c>
      <c r="C2" s="77"/>
      <c r="D2" s="26"/>
      <c r="E2" s="26"/>
      <c r="F2" s="31" t="s">
        <v>12</v>
      </c>
      <c r="G2" s="38" t="s">
        <v>69</v>
      </c>
      <c r="H2" s="26"/>
      <c r="I2" s="26"/>
      <c r="J2" s="39">
        <f>G29-J29</f>
        <v>0</v>
      </c>
      <c r="K2" s="39">
        <f>H29-M29</f>
        <v>0</v>
      </c>
      <c r="L2" s="40"/>
      <c r="M2" s="40"/>
      <c r="N2" s="40"/>
      <c r="O2" s="41"/>
      <c r="P2" s="42"/>
    </row>
    <row r="3" spans="1:16" s="37" customFormat="1" x14ac:dyDescent="0.25">
      <c r="A3" s="43"/>
      <c r="B3" s="43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6" s="37" customFormat="1" x14ac:dyDescent="0.25">
      <c r="A4" s="43"/>
      <c r="B4" s="43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6" s="25" customFormat="1" ht="30.75" thickBot="1" x14ac:dyDescent="0.3">
      <c r="A5" s="23" t="s">
        <v>19</v>
      </c>
      <c r="B5" s="24" t="s">
        <v>14</v>
      </c>
      <c r="C5" s="20" t="s">
        <v>9</v>
      </c>
      <c r="D5" s="20" t="s">
        <v>4</v>
      </c>
      <c r="E5" s="20" t="s">
        <v>1</v>
      </c>
      <c r="F5" s="20" t="s">
        <v>11</v>
      </c>
      <c r="G5" s="20" t="s">
        <v>15</v>
      </c>
      <c r="H5" s="20" t="s">
        <v>16</v>
      </c>
      <c r="I5" s="20" t="s">
        <v>17</v>
      </c>
      <c r="J5" s="20" t="s">
        <v>36</v>
      </c>
      <c r="K5" s="20" t="s">
        <v>37</v>
      </c>
      <c r="L5" s="20" t="s">
        <v>38</v>
      </c>
      <c r="M5" s="20" t="s">
        <v>39</v>
      </c>
      <c r="N5" s="20" t="s">
        <v>37</v>
      </c>
      <c r="O5" s="20" t="s">
        <v>38</v>
      </c>
    </row>
    <row r="6" spans="1:16" ht="30.75" thickTop="1" x14ac:dyDescent="0.25">
      <c r="A6" s="44">
        <v>307</v>
      </c>
      <c r="B6" s="22" t="s">
        <v>81</v>
      </c>
      <c r="C6" s="13" t="s">
        <v>49</v>
      </c>
      <c r="D6" s="26" t="s">
        <v>5</v>
      </c>
      <c r="E6" s="13">
        <v>161</v>
      </c>
      <c r="F6" s="13">
        <v>265</v>
      </c>
      <c r="G6" s="13" t="s">
        <v>2</v>
      </c>
      <c r="H6" s="13" t="s">
        <v>2</v>
      </c>
    </row>
    <row r="7" spans="1:16" ht="30" x14ac:dyDescent="0.25">
      <c r="A7" s="44" t="s">
        <v>80</v>
      </c>
      <c r="B7" s="22" t="s">
        <v>81</v>
      </c>
      <c r="C7" s="13" t="s">
        <v>51</v>
      </c>
      <c r="D7" s="26" t="s">
        <v>5</v>
      </c>
      <c r="E7" s="13">
        <v>100</v>
      </c>
      <c r="F7" s="13">
        <v>0</v>
      </c>
      <c r="G7" s="13" t="s">
        <v>2</v>
      </c>
      <c r="H7" s="13" t="s">
        <v>2</v>
      </c>
      <c r="J7" s="15"/>
      <c r="K7" s="16"/>
      <c r="L7" s="14"/>
      <c r="M7" s="15"/>
      <c r="N7" s="16"/>
      <c r="O7" s="15"/>
    </row>
    <row r="8" spans="1:16" x14ac:dyDescent="0.25">
      <c r="A8" s="46"/>
      <c r="C8" s="13"/>
      <c r="D8" s="26"/>
      <c r="J8" s="15"/>
      <c r="K8" s="16"/>
      <c r="L8" s="14"/>
      <c r="M8" s="15"/>
      <c r="N8" s="16"/>
      <c r="O8" s="15"/>
    </row>
    <row r="9" spans="1:16" x14ac:dyDescent="0.25">
      <c r="A9" s="46"/>
      <c r="C9" s="13"/>
      <c r="D9" s="26"/>
      <c r="J9" s="15"/>
      <c r="K9" s="16"/>
      <c r="L9" s="14"/>
      <c r="M9" s="15"/>
      <c r="N9" s="16"/>
      <c r="O9" s="15"/>
    </row>
    <row r="10" spans="1:16" x14ac:dyDescent="0.25">
      <c r="A10" s="46"/>
      <c r="C10" s="13"/>
      <c r="D10" s="26"/>
      <c r="I10" s="12"/>
      <c r="J10" s="15"/>
      <c r="K10" s="16"/>
      <c r="L10" s="17"/>
      <c r="M10" s="15"/>
      <c r="N10" s="16"/>
      <c r="O10" s="15"/>
    </row>
    <row r="11" spans="1:16" x14ac:dyDescent="0.25">
      <c r="A11" s="46"/>
      <c r="C11" s="13"/>
      <c r="D11" s="26"/>
      <c r="J11" s="15"/>
      <c r="K11" s="18"/>
      <c r="L11" s="13"/>
      <c r="M11" s="15"/>
      <c r="N11" s="18"/>
      <c r="O11" s="13"/>
    </row>
    <row r="12" spans="1:16" x14ac:dyDescent="0.25">
      <c r="A12" s="46"/>
      <c r="C12" s="13"/>
      <c r="D12" s="26"/>
      <c r="J12" s="15"/>
      <c r="K12" s="18"/>
      <c r="L12" s="13"/>
      <c r="M12" s="15"/>
      <c r="N12" s="18"/>
      <c r="O12" s="13"/>
    </row>
    <row r="13" spans="1:16" x14ac:dyDescent="0.25">
      <c r="A13" s="46"/>
      <c r="C13" s="13"/>
      <c r="D13" s="26"/>
      <c r="J13" s="15"/>
      <c r="K13" s="18"/>
      <c r="L13" s="13"/>
      <c r="M13" s="15"/>
      <c r="N13" s="18"/>
      <c r="O13" s="13"/>
    </row>
    <row r="14" spans="1:16" x14ac:dyDescent="0.25">
      <c r="A14" s="46"/>
      <c r="C14" s="13"/>
      <c r="D14" s="26"/>
      <c r="J14" s="15"/>
      <c r="K14" s="18"/>
      <c r="L14" s="13"/>
      <c r="N14" s="18"/>
      <c r="O14" s="13"/>
    </row>
    <row r="15" spans="1:16" x14ac:dyDescent="0.25">
      <c r="C15" s="13"/>
      <c r="D15" s="26"/>
      <c r="J15" s="15"/>
      <c r="K15" s="18"/>
      <c r="L15" s="13"/>
      <c r="M15" s="15"/>
      <c r="N15" s="18"/>
      <c r="O15" s="13"/>
    </row>
    <row r="16" spans="1:16" x14ac:dyDescent="0.25">
      <c r="A16" s="45"/>
      <c r="C16" s="13"/>
      <c r="D16" s="26"/>
      <c r="J16" s="15"/>
      <c r="K16" s="18"/>
      <c r="L16" s="13"/>
      <c r="M16" s="15"/>
      <c r="N16" s="19"/>
    </row>
    <row r="17" spans="1:14" x14ac:dyDescent="0.25">
      <c r="C17" s="13"/>
      <c r="D17" s="26"/>
      <c r="E17" s="27"/>
      <c r="F17" s="27"/>
      <c r="J17" s="15"/>
      <c r="K17" s="18"/>
      <c r="L17" s="13"/>
      <c r="M17" s="15"/>
      <c r="N17" s="19"/>
    </row>
    <row r="18" spans="1:14" x14ac:dyDescent="0.25">
      <c r="C18" s="13"/>
      <c r="D18" s="26"/>
      <c r="J18" s="15"/>
      <c r="K18" s="18"/>
      <c r="L18" s="13"/>
      <c r="M18" s="15"/>
      <c r="N18" s="19"/>
    </row>
    <row r="19" spans="1:14" x14ac:dyDescent="0.25">
      <c r="C19" s="13"/>
      <c r="D19" s="26"/>
      <c r="J19" s="15"/>
      <c r="K19" s="19"/>
      <c r="M19" s="15"/>
      <c r="N19" s="19"/>
    </row>
    <row r="20" spans="1:14" x14ac:dyDescent="0.25">
      <c r="A20" s="48"/>
      <c r="C20" s="13"/>
      <c r="D20" s="26"/>
      <c r="J20" s="15"/>
      <c r="K20" s="19"/>
      <c r="M20" s="15"/>
      <c r="N20" s="19"/>
    </row>
    <row r="21" spans="1:14" x14ac:dyDescent="0.25">
      <c r="A21" s="46"/>
      <c r="C21" s="13"/>
      <c r="D21" s="26"/>
      <c r="J21" s="15"/>
      <c r="K21" s="19"/>
      <c r="M21" s="15"/>
    </row>
    <row r="22" spans="1:14" x14ac:dyDescent="0.25">
      <c r="A22" s="46"/>
      <c r="C22" s="13"/>
      <c r="D22" s="26"/>
      <c r="J22" s="15"/>
      <c r="K22" s="19"/>
      <c r="M22" s="15"/>
    </row>
    <row r="23" spans="1:14" x14ac:dyDescent="0.25">
      <c r="A23" s="46"/>
      <c r="C23" s="13"/>
      <c r="D23" s="26"/>
      <c r="K23" s="19"/>
    </row>
    <row r="24" spans="1:14" x14ac:dyDescent="0.25">
      <c r="A24" s="46"/>
      <c r="C24" s="13"/>
      <c r="D24" s="26"/>
    </row>
    <row r="25" spans="1:14" x14ac:dyDescent="0.25">
      <c r="A25" s="46"/>
      <c r="C25" s="13"/>
      <c r="D25" s="26"/>
    </row>
    <row r="26" spans="1:14" x14ac:dyDescent="0.25">
      <c r="A26" s="46"/>
      <c r="C26" s="13"/>
      <c r="D26" s="26"/>
    </row>
    <row r="27" spans="1:14" ht="15.75" thickBot="1" x14ac:dyDescent="0.3">
      <c r="A27" s="44"/>
      <c r="C27" s="13"/>
    </row>
    <row r="28" spans="1:14" ht="30" x14ac:dyDescent="0.25">
      <c r="A28" s="44"/>
      <c r="C28" s="13"/>
      <c r="G28" s="28" t="s">
        <v>45</v>
      </c>
      <c r="H28" s="29" t="s">
        <v>46</v>
      </c>
      <c r="J28" s="21" t="s">
        <v>40</v>
      </c>
      <c r="K28" s="15"/>
      <c r="L28" s="15"/>
      <c r="M28" s="21" t="s">
        <v>41</v>
      </c>
    </row>
    <row r="29" spans="1:14" ht="15.75" thickBot="1" x14ac:dyDescent="0.3">
      <c r="A29" s="44"/>
      <c r="C29" s="13"/>
      <c r="G29" s="49">
        <f>COUNTIF(G6:G27,"New Tag Required")</f>
        <v>0</v>
      </c>
      <c r="H29" s="50">
        <f>COUNTIF(H6:H27,"New Sign Required")</f>
        <v>0</v>
      </c>
      <c r="J29" s="51">
        <f>COUNTIF(J6:J28,"Installed")</f>
        <v>0</v>
      </c>
      <c r="K29" s="15"/>
      <c r="L29" s="15"/>
      <c r="M29" s="51">
        <f>COUNTIF(M6:M28,"Installed")</f>
        <v>0</v>
      </c>
    </row>
    <row r="30" spans="1:14" x14ac:dyDescent="0.25">
      <c r="A30" s="52"/>
      <c r="C30" s="13"/>
      <c r="F30" s="55"/>
    </row>
    <row r="31" spans="1:14" x14ac:dyDescent="0.25">
      <c r="A31" s="52"/>
      <c r="C31" s="13"/>
      <c r="F31" s="55"/>
    </row>
    <row r="32" spans="1:14" x14ac:dyDescent="0.25">
      <c r="A32" s="52"/>
      <c r="C32" s="13"/>
      <c r="F32" s="56"/>
    </row>
    <row r="33" spans="1:6" x14ac:dyDescent="0.25">
      <c r="A33" s="44"/>
      <c r="C33" s="13"/>
      <c r="F33" s="55"/>
    </row>
    <row r="34" spans="1:6" x14ac:dyDescent="0.25">
      <c r="A34" s="44"/>
      <c r="C34" s="13"/>
      <c r="F34" s="55"/>
    </row>
    <row r="35" spans="1:6" x14ac:dyDescent="0.25">
      <c r="A35" s="53"/>
      <c r="C35" s="13"/>
    </row>
    <row r="36" spans="1:6" x14ac:dyDescent="0.25">
      <c r="A36" s="53"/>
      <c r="C36" s="13"/>
    </row>
    <row r="37" spans="1:6" x14ac:dyDescent="0.25">
      <c r="A37" s="53"/>
      <c r="C37" s="13"/>
    </row>
    <row r="38" spans="1:6" x14ac:dyDescent="0.25">
      <c r="A38" s="53"/>
      <c r="C38" s="13"/>
    </row>
    <row r="39" spans="1:6" x14ac:dyDescent="0.25">
      <c r="A39" s="53"/>
      <c r="C39" s="13"/>
      <c r="F39" s="54"/>
    </row>
    <row r="40" spans="1:6" x14ac:dyDescent="0.25">
      <c r="A40" s="53"/>
      <c r="C40" s="13"/>
    </row>
    <row r="41" spans="1:6" x14ac:dyDescent="0.25">
      <c r="A41" s="53"/>
      <c r="C41" s="13"/>
    </row>
    <row r="42" spans="1:6" x14ac:dyDescent="0.25">
      <c r="A42" s="44"/>
      <c r="C42" s="13"/>
    </row>
    <row r="43" spans="1:6" x14ac:dyDescent="0.25">
      <c r="A43" s="44"/>
      <c r="C43" s="13"/>
    </row>
    <row r="44" spans="1:6" x14ac:dyDescent="0.25">
      <c r="C44" s="13"/>
    </row>
    <row r="45" spans="1:6" x14ac:dyDescent="0.25">
      <c r="C45" s="13"/>
    </row>
    <row r="46" spans="1:6" x14ac:dyDescent="0.25">
      <c r="C46" s="13"/>
    </row>
    <row r="47" spans="1:6" x14ac:dyDescent="0.25">
      <c r="C47" s="13"/>
    </row>
    <row r="48" spans="1:6" x14ac:dyDescent="0.25">
      <c r="C48" s="13"/>
    </row>
    <row r="49" spans="3:3" x14ac:dyDescent="0.25">
      <c r="C49" s="13"/>
    </row>
    <row r="50" spans="3:3" x14ac:dyDescent="0.25">
      <c r="C50" s="13"/>
    </row>
    <row r="51" spans="3:3" x14ac:dyDescent="0.25">
      <c r="C51" s="13"/>
    </row>
    <row r="52" spans="3:3" x14ac:dyDescent="0.25">
      <c r="C52" s="13"/>
    </row>
    <row r="53" spans="3:3" x14ac:dyDescent="0.25">
      <c r="C53" s="13"/>
    </row>
    <row r="54" spans="3:3" x14ac:dyDescent="0.25">
      <c r="C54" s="13"/>
    </row>
    <row r="55" spans="3:3" x14ac:dyDescent="0.25">
      <c r="C55" s="13"/>
    </row>
    <row r="56" spans="3:3" x14ac:dyDescent="0.25">
      <c r="C56" s="13"/>
    </row>
    <row r="57" spans="3:3" x14ac:dyDescent="0.25">
      <c r="C57" s="13"/>
    </row>
    <row r="58" spans="3:3" x14ac:dyDescent="0.25">
      <c r="C58" s="13"/>
    </row>
    <row r="59" spans="3:3" x14ac:dyDescent="0.25">
      <c r="C59" s="13"/>
    </row>
    <row r="60" spans="3:3" x14ac:dyDescent="0.25">
      <c r="C60" s="13"/>
    </row>
    <row r="61" spans="3:3" x14ac:dyDescent="0.25">
      <c r="C61" s="13"/>
    </row>
    <row r="62" spans="3:3" x14ac:dyDescent="0.25">
      <c r="C62" s="13"/>
    </row>
    <row r="63" spans="3:3" x14ac:dyDescent="0.25">
      <c r="C63" s="13"/>
    </row>
    <row r="64" spans="3:3" x14ac:dyDescent="0.25">
      <c r="C64" s="13"/>
    </row>
    <row r="65" spans="3:3" x14ac:dyDescent="0.25">
      <c r="C65" s="13"/>
    </row>
    <row r="66" spans="3:3" x14ac:dyDescent="0.25">
      <c r="C66" s="13"/>
    </row>
    <row r="67" spans="3:3" x14ac:dyDescent="0.25">
      <c r="C67" s="13"/>
    </row>
    <row r="68" spans="3:3" x14ac:dyDescent="0.25">
      <c r="C68" s="13"/>
    </row>
    <row r="69" spans="3:3" x14ac:dyDescent="0.25">
      <c r="C69" s="13"/>
    </row>
    <row r="70" spans="3:3" x14ac:dyDescent="0.25">
      <c r="C70" s="13"/>
    </row>
    <row r="71" spans="3:3" x14ac:dyDescent="0.25">
      <c r="C71" s="13"/>
    </row>
    <row r="188" spans="3:3" x14ac:dyDescent="0.25">
      <c r="C188" s="12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8:G13">
    <cfRule type="containsText" dxfId="94" priority="331" operator="containsText" text="New Tag Required">
      <formula>NOT(ISERROR(SEARCH("New Tag Required",G8)))</formula>
    </cfRule>
  </conditionalFormatting>
  <conditionalFormatting sqref="D15:D87 D7:D13">
    <cfRule type="containsText" dxfId="93" priority="330" operator="containsText" text="Yes">
      <formula>NOT(ISERROR(SEARCH("Yes",D7)))</formula>
    </cfRule>
  </conditionalFormatting>
  <conditionalFormatting sqref="H30:H87 H188:H409 H15:H26 H10:H13">
    <cfRule type="containsText" dxfId="92" priority="318" operator="containsText" text="New Sign Required">
      <formula>NOT(ISERROR(SEARCH("New Sign Required",H10)))</formula>
    </cfRule>
  </conditionalFormatting>
  <conditionalFormatting sqref="G30:G87 G15:H26 G8:G10 G10:H13">
    <cfRule type="containsText" dxfId="91" priority="317" operator="containsText" text="Action Required">
      <formula>NOT(ISERROR(SEARCH("Action Required",G8)))</formula>
    </cfRule>
  </conditionalFormatting>
  <conditionalFormatting sqref="H30:H87">
    <cfRule type="containsText" dxfId="90" priority="316" operator="containsText" text="Action Required">
      <formula>NOT(ISERROR(SEARCH("Action Required",H30)))</formula>
    </cfRule>
  </conditionalFormatting>
  <conditionalFormatting sqref="G27">
    <cfRule type="containsText" dxfId="89" priority="258" operator="containsText" text="New Tag Required">
      <formula>NOT(ISERROR(SEARCH("New Tag Required",G27)))</formula>
    </cfRule>
  </conditionalFormatting>
  <conditionalFormatting sqref="H27">
    <cfRule type="containsText" dxfId="88" priority="256" operator="containsText" text="New Sign Required">
      <formula>NOT(ISERROR(SEARCH("New Sign Required",H27)))</formula>
    </cfRule>
  </conditionalFormatting>
  <conditionalFormatting sqref="G27">
    <cfRule type="containsText" dxfId="87" priority="255" operator="containsText" text="Action Required">
      <formula>NOT(ISERROR(SEARCH("Action Required",G27)))</formula>
    </cfRule>
  </conditionalFormatting>
  <conditionalFormatting sqref="H27">
    <cfRule type="containsText" dxfId="86" priority="254" operator="containsText" text="Action Required">
      <formula>NOT(ISERROR(SEARCH("Action Required",H27)))</formula>
    </cfRule>
  </conditionalFormatting>
  <conditionalFormatting sqref="D88:D187">
    <cfRule type="containsText" dxfId="85" priority="250" operator="containsText" text="Yes">
      <formula>NOT(ISERROR(SEARCH("Yes",D88)))</formula>
    </cfRule>
  </conditionalFormatting>
  <conditionalFormatting sqref="H88:H187">
    <cfRule type="containsText" dxfId="84" priority="249" operator="containsText" text="New Sign Required">
      <formula>NOT(ISERROR(SEARCH("New Sign Required",H88)))</formula>
    </cfRule>
  </conditionalFormatting>
  <conditionalFormatting sqref="G88:G187">
    <cfRule type="containsText" dxfId="83" priority="248" operator="containsText" text="Action Required">
      <formula>NOT(ISERROR(SEARCH("Action Required",G88)))</formula>
    </cfRule>
  </conditionalFormatting>
  <conditionalFormatting sqref="H88:H187">
    <cfRule type="containsText" dxfId="82" priority="247" operator="containsText" text="Action Required">
      <formula>NOT(ISERROR(SEARCH("Action Required",H88)))</formula>
    </cfRule>
  </conditionalFormatting>
  <conditionalFormatting sqref="J2:N2">
    <cfRule type="cellIs" dxfId="81" priority="224" operator="notEqual">
      <formula>0</formula>
    </cfRule>
  </conditionalFormatting>
  <conditionalFormatting sqref="J15:J22 J7:J13">
    <cfRule type="cellIs" dxfId="80" priority="223" operator="equal">
      <formula>0</formula>
    </cfRule>
  </conditionalFormatting>
  <conditionalFormatting sqref="M15:M22 M7:M13">
    <cfRule type="cellIs" dxfId="79" priority="222" operator="equal">
      <formula>0</formula>
    </cfRule>
  </conditionalFormatting>
  <conditionalFormatting sqref="M15:M22 J15:J22 M7:M13 J7:J13">
    <cfRule type="cellIs" dxfId="78" priority="219" operator="equal">
      <formula>"In Progress"</formula>
    </cfRule>
    <cfRule type="cellIs" dxfId="77" priority="220" operator="equal">
      <formula>"Log Issues"</formula>
    </cfRule>
    <cfRule type="cellIs" dxfId="76" priority="221" operator="equal">
      <formula>"N/A"</formula>
    </cfRule>
  </conditionalFormatting>
  <conditionalFormatting sqref="K11:L11 K7:K10">
    <cfRule type="expression" dxfId="75" priority="218">
      <formula>$J7="Log Issues"</formula>
    </cfRule>
  </conditionalFormatting>
  <conditionalFormatting sqref="H1:H5 H15:H1048576 H10:H13">
    <cfRule type="containsText" dxfId="74" priority="211" operator="containsText" text="Remove Old Sign">
      <formula>NOT(ISERROR(SEARCH("Remove Old Sign",H1)))</formula>
    </cfRule>
    <cfRule type="containsText" dxfId="73" priority="212" operator="containsText" text="Move Sign to New Location">
      <formula>NOT(ISERROR(SEARCH("Move Sign to New Location",H1)))</formula>
    </cfRule>
  </conditionalFormatting>
  <conditionalFormatting sqref="G1:G5 G15:G1048576 G8:G13">
    <cfRule type="containsText" dxfId="72" priority="210" operator="containsText" text="Remove Old Tag">
      <formula>NOT(ISERROR(SEARCH("Remove Old Tag",G1)))</formula>
    </cfRule>
  </conditionalFormatting>
  <conditionalFormatting sqref="D10">
    <cfRule type="containsText" dxfId="71" priority="182" operator="containsText" text="Yes">
      <formula>NOT(ISERROR(SEARCH("Yes",D10)))</formula>
    </cfRule>
  </conditionalFormatting>
  <conditionalFormatting sqref="H8">
    <cfRule type="containsText" dxfId="70" priority="174" operator="containsText" text="New Sign Required">
      <formula>NOT(ISERROR(SEARCH("New Sign Required",H8)))</formula>
    </cfRule>
  </conditionalFormatting>
  <conditionalFormatting sqref="H8">
    <cfRule type="containsText" dxfId="69" priority="172" operator="containsText" text="Action Required">
      <formula>NOT(ISERROR(SEARCH("Action Required",H8)))</formula>
    </cfRule>
  </conditionalFormatting>
  <conditionalFormatting sqref="H8">
    <cfRule type="containsText" dxfId="68" priority="167" operator="containsText" text="Remove Old Sign">
      <formula>NOT(ISERROR(SEARCH("Remove Old Sign",H8)))</formula>
    </cfRule>
    <cfRule type="containsText" dxfId="67" priority="168" operator="containsText" text="Move Sign to New Location">
      <formula>NOT(ISERROR(SEARCH("Move Sign to New Location",H8)))</formula>
    </cfRule>
  </conditionalFormatting>
  <conditionalFormatting sqref="D11">
    <cfRule type="containsText" dxfId="66" priority="164" operator="containsText" text="Yes">
      <formula>NOT(ISERROR(SEARCH("Yes",D11)))</formula>
    </cfRule>
  </conditionalFormatting>
  <conditionalFormatting sqref="H10">
    <cfRule type="containsText" dxfId="65" priority="148" operator="containsText" text="New Tag Required">
      <formula>NOT(ISERROR(SEARCH("New Tag Required",H10)))</formula>
    </cfRule>
  </conditionalFormatting>
  <conditionalFormatting sqref="H10">
    <cfRule type="containsText" dxfId="64" priority="147" operator="containsText" text="Action Required">
      <formula>NOT(ISERROR(SEARCH("Action Required",H10)))</formula>
    </cfRule>
  </conditionalFormatting>
  <conditionalFormatting sqref="H10">
    <cfRule type="containsText" dxfId="63" priority="146" operator="containsText" text="New Tag Required">
      <formula>NOT(ISERROR(SEARCH("New Tag Required",H10)))</formula>
    </cfRule>
  </conditionalFormatting>
  <conditionalFormatting sqref="H10">
    <cfRule type="containsText" dxfId="62" priority="145" operator="containsText" text="Action Required">
      <formula>NOT(ISERROR(SEARCH("Action Required",H10)))</formula>
    </cfRule>
  </conditionalFormatting>
  <conditionalFormatting sqref="H10">
    <cfRule type="containsText" dxfId="61" priority="144" operator="containsText" text="Remove Old Tag">
      <formula>NOT(ISERROR(SEARCH("Remove Old Tag",H10)))</formula>
    </cfRule>
  </conditionalFormatting>
  <conditionalFormatting sqref="D9">
    <cfRule type="containsText" dxfId="60" priority="138" operator="containsText" text="Yes">
      <formula>NOT(ISERROR(SEARCH("Yes",D9)))</formula>
    </cfRule>
  </conditionalFormatting>
  <conditionalFormatting sqref="G9">
    <cfRule type="containsText" dxfId="59" priority="137" operator="containsText" text="New Tag Required">
      <formula>NOT(ISERROR(SEARCH("New Tag Required",G9)))</formula>
    </cfRule>
  </conditionalFormatting>
  <conditionalFormatting sqref="G9">
    <cfRule type="containsText" dxfId="58" priority="136" operator="containsText" text="Action Required">
      <formula>NOT(ISERROR(SEARCH("Action Required",G9)))</formula>
    </cfRule>
  </conditionalFormatting>
  <conditionalFormatting sqref="G9">
    <cfRule type="containsText" dxfId="57" priority="135" operator="containsText" text="New Tag Required">
      <formula>NOT(ISERROR(SEARCH("New Tag Required",G9)))</formula>
    </cfRule>
  </conditionalFormatting>
  <conditionalFormatting sqref="G9">
    <cfRule type="containsText" dxfId="56" priority="134" operator="containsText" text="Action Required">
      <formula>NOT(ISERROR(SEARCH("Action Required",G9)))</formula>
    </cfRule>
  </conditionalFormatting>
  <conditionalFormatting sqref="G9">
    <cfRule type="containsText" dxfId="55" priority="133" operator="containsText" text="Remove Old Tag">
      <formula>NOT(ISERROR(SEARCH("Remove Old Tag",G9)))</formula>
    </cfRule>
  </conditionalFormatting>
  <conditionalFormatting sqref="H9">
    <cfRule type="containsText" dxfId="54" priority="132" operator="containsText" text="New Tag Required">
      <formula>NOT(ISERROR(SEARCH("New Tag Required",H9)))</formula>
    </cfRule>
  </conditionalFormatting>
  <conditionalFormatting sqref="H9">
    <cfRule type="containsText" dxfId="53" priority="131" operator="containsText" text="Action Required">
      <formula>NOT(ISERROR(SEARCH("Action Required",H9)))</formula>
    </cfRule>
  </conditionalFormatting>
  <conditionalFormatting sqref="H9">
    <cfRule type="containsText" dxfId="52" priority="130" operator="containsText" text="New Tag Required">
      <formula>NOT(ISERROR(SEARCH("New Tag Required",H9)))</formula>
    </cfRule>
  </conditionalFormatting>
  <conditionalFormatting sqref="H9">
    <cfRule type="containsText" dxfId="51" priority="129" operator="containsText" text="Action Required">
      <formula>NOT(ISERROR(SEARCH("Action Required",H9)))</formula>
    </cfRule>
  </conditionalFormatting>
  <conditionalFormatting sqref="H9">
    <cfRule type="containsText" dxfId="50" priority="128" operator="containsText" text="Remove Old Tag">
      <formula>NOT(ISERROR(SEARCH("Remove Old Tag",H9)))</formula>
    </cfRule>
  </conditionalFormatting>
  <conditionalFormatting sqref="N7">
    <cfRule type="expression" dxfId="49" priority="335">
      <formula>$M9="Log Issues"</formula>
    </cfRule>
  </conditionalFormatting>
  <conditionalFormatting sqref="J9">
    <cfRule type="cellIs" dxfId="48" priority="87" operator="equal">
      <formula>0</formula>
    </cfRule>
  </conditionalFormatting>
  <conditionalFormatting sqref="M9">
    <cfRule type="cellIs" dxfId="47" priority="86" operator="equal">
      <formula>0</formula>
    </cfRule>
  </conditionalFormatting>
  <conditionalFormatting sqref="J9 M9">
    <cfRule type="cellIs" dxfId="46" priority="83" operator="equal">
      <formula>"In Progress"</formula>
    </cfRule>
    <cfRule type="cellIs" dxfId="45" priority="84" operator="equal">
      <formula>"Log Issues"</formula>
    </cfRule>
    <cfRule type="cellIs" dxfId="44" priority="85" operator="equal">
      <formula>"N/A"</formula>
    </cfRule>
  </conditionalFormatting>
  <conditionalFormatting sqref="H9">
    <cfRule type="containsText" dxfId="43" priority="73" operator="containsText" text="New Tag Required">
      <formula>NOT(ISERROR(SEARCH("New Tag Required",H9)))</formula>
    </cfRule>
  </conditionalFormatting>
  <conditionalFormatting sqref="H9">
    <cfRule type="containsText" dxfId="42" priority="72" operator="containsText" text="Action Required">
      <formula>NOT(ISERROR(SEARCH("Action Required",H9)))</formula>
    </cfRule>
  </conditionalFormatting>
  <conditionalFormatting sqref="H9">
    <cfRule type="containsText" dxfId="41" priority="71" operator="containsText" text="New Tag Required">
      <formula>NOT(ISERROR(SEARCH("New Tag Required",H9)))</formula>
    </cfRule>
  </conditionalFormatting>
  <conditionalFormatting sqref="H9">
    <cfRule type="containsText" dxfId="40" priority="70" operator="containsText" text="Action Required">
      <formula>NOT(ISERROR(SEARCH("Action Required",H9)))</formula>
    </cfRule>
  </conditionalFormatting>
  <conditionalFormatting sqref="H9">
    <cfRule type="containsText" dxfId="39" priority="69" operator="containsText" text="Remove Old Tag">
      <formula>NOT(ISERROR(SEARCH("Remove Old Tag",H9)))</formula>
    </cfRule>
  </conditionalFormatting>
  <conditionalFormatting sqref="D8">
    <cfRule type="containsText" dxfId="38" priority="58" operator="containsText" text="Yes">
      <formula>NOT(ISERROR(SEARCH("Yes",D8)))</formula>
    </cfRule>
  </conditionalFormatting>
  <conditionalFormatting sqref="G8">
    <cfRule type="containsText" dxfId="37" priority="57" operator="containsText" text="New Tag Required">
      <formula>NOT(ISERROR(SEARCH("New Tag Required",G8)))</formula>
    </cfRule>
  </conditionalFormatting>
  <conditionalFormatting sqref="G8">
    <cfRule type="containsText" dxfId="36" priority="56" operator="containsText" text="Action Required">
      <formula>NOT(ISERROR(SEARCH("Action Required",G8)))</formula>
    </cfRule>
  </conditionalFormatting>
  <conditionalFormatting sqref="G8">
    <cfRule type="containsText" dxfId="35" priority="55" operator="containsText" text="New Tag Required">
      <formula>NOT(ISERROR(SEARCH("New Tag Required",G8)))</formula>
    </cfRule>
  </conditionalFormatting>
  <conditionalFormatting sqref="G8">
    <cfRule type="containsText" dxfId="34" priority="54" operator="containsText" text="Action Required">
      <formula>NOT(ISERROR(SEARCH("Action Required",G8)))</formula>
    </cfRule>
  </conditionalFormatting>
  <conditionalFormatting sqref="G8">
    <cfRule type="containsText" dxfId="33" priority="53" operator="containsText" text="Remove Old Tag">
      <formula>NOT(ISERROR(SEARCH("Remove Old Tag",G8)))</formula>
    </cfRule>
  </conditionalFormatting>
  <conditionalFormatting sqref="H8">
    <cfRule type="containsText" dxfId="32" priority="52" operator="containsText" text="New Tag Required">
      <formula>NOT(ISERROR(SEARCH("New Tag Required",H8)))</formula>
    </cfRule>
  </conditionalFormatting>
  <conditionalFormatting sqref="H8">
    <cfRule type="containsText" dxfId="31" priority="51" operator="containsText" text="Action Required">
      <formula>NOT(ISERROR(SEARCH("Action Required",H8)))</formula>
    </cfRule>
  </conditionalFormatting>
  <conditionalFormatting sqref="H8">
    <cfRule type="containsText" dxfId="30" priority="50" operator="containsText" text="New Tag Required">
      <formula>NOT(ISERROR(SEARCH("New Tag Required",H8)))</formula>
    </cfRule>
  </conditionalFormatting>
  <conditionalFormatting sqref="H8">
    <cfRule type="containsText" dxfId="29" priority="49" operator="containsText" text="Action Required">
      <formula>NOT(ISERROR(SEARCH("Action Required",H8)))</formula>
    </cfRule>
  </conditionalFormatting>
  <conditionalFormatting sqref="H8">
    <cfRule type="containsText" dxfId="28" priority="48" operator="containsText" text="Remove Old Tag">
      <formula>NOT(ISERROR(SEARCH("Remove Old Tag",H8)))</formula>
    </cfRule>
  </conditionalFormatting>
  <conditionalFormatting sqref="G6:G7">
    <cfRule type="containsText" dxfId="27" priority="29" operator="containsText" text="New Tag Required">
      <formula>NOT(ISERROR(SEARCH("New Tag Required",G6)))</formula>
    </cfRule>
  </conditionalFormatting>
  <conditionalFormatting sqref="G6:G7">
    <cfRule type="containsText" dxfId="26" priority="28" operator="containsText" text="Action Required">
      <formula>NOT(ISERROR(SEARCH("Action Required",G6)))</formula>
    </cfRule>
  </conditionalFormatting>
  <conditionalFormatting sqref="G6:G7">
    <cfRule type="containsText" dxfId="25" priority="27" operator="containsText" text="Remove Old Tag">
      <formula>NOT(ISERROR(SEARCH("Remove Old Tag",G6)))</formula>
    </cfRule>
  </conditionalFormatting>
  <conditionalFormatting sqref="H6:H7">
    <cfRule type="containsText" dxfId="24" priority="23" operator="containsText" text="New Sign Required">
      <formula>NOT(ISERROR(SEARCH("New Sign Required",H6)))</formula>
    </cfRule>
  </conditionalFormatting>
  <conditionalFormatting sqref="H6:H7">
    <cfRule type="containsText" dxfId="23" priority="22" operator="containsText" text="Action Required">
      <formula>NOT(ISERROR(SEARCH("Action Required",H6)))</formula>
    </cfRule>
  </conditionalFormatting>
  <conditionalFormatting sqref="H6:H7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H6:H7</xm:sqref>
        </x14:dataValidation>
        <x14:dataValidation type="list" allowBlank="1" showInputMessage="1" showErrorMessage="1">
          <x14:formula1>
            <xm:f>Lookup!$A$1:$A$4</xm:f>
          </x14:formula1>
          <xm:sqref>G27 G30:G187 G6:G7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="90" zoomScaleNormal="90" workbookViewId="0">
      <selection activeCell="E11" sqref="E11"/>
    </sheetView>
  </sheetViews>
  <sheetFormatPr defaultColWidth="9.140625" defaultRowHeight="15" x14ac:dyDescent="0.25"/>
  <cols>
    <col min="1" max="1" width="22.42578125" style="67" bestFit="1" customWidth="1"/>
    <col min="2" max="2" width="42.140625" style="67" customWidth="1"/>
    <col min="3" max="3" width="18.42578125" style="61" bestFit="1" customWidth="1"/>
    <col min="4" max="4" width="14.28515625" style="61" bestFit="1" customWidth="1"/>
    <col min="5" max="5" width="16.28515625" style="61" customWidth="1"/>
    <col min="6" max="6" width="13.28515625" style="61" bestFit="1" customWidth="1"/>
    <col min="7" max="8" width="18.5703125" style="61" customWidth="1"/>
    <col min="9" max="10" width="26.85546875" style="62" customWidth="1"/>
    <col min="11" max="16384" width="9.140625" style="61"/>
  </cols>
  <sheetData>
    <row r="1" spans="1:10" x14ac:dyDescent="0.25">
      <c r="A1" s="57" t="s">
        <v>7</v>
      </c>
      <c r="B1" s="75" t="s">
        <v>78</v>
      </c>
      <c r="C1" s="58"/>
      <c r="D1" s="59" t="s">
        <v>10</v>
      </c>
      <c r="E1" s="60">
        <f>'KD Changes'!G1</f>
        <v>43816</v>
      </c>
    </row>
    <row r="2" spans="1:10" ht="15" customHeight="1" x14ac:dyDescent="0.25">
      <c r="A2" s="63" t="s">
        <v>8</v>
      </c>
      <c r="B2" s="75" t="s">
        <v>79</v>
      </c>
      <c r="C2" s="64"/>
      <c r="D2" s="65" t="s">
        <v>12</v>
      </c>
      <c r="E2" s="66" t="str">
        <f>'KD Changes'!G2</f>
        <v>Aaron Newell</v>
      </c>
    </row>
    <row r="3" spans="1:10" x14ac:dyDescent="0.25">
      <c r="B3" s="68"/>
    </row>
    <row r="5" spans="1:10" s="71" customFormat="1" ht="24" customHeight="1" thickBot="1" x14ac:dyDescent="0.3">
      <c r="A5" s="69" t="s">
        <v>59</v>
      </c>
      <c r="B5" s="70" t="s">
        <v>60</v>
      </c>
      <c r="C5" s="70" t="s">
        <v>61</v>
      </c>
      <c r="D5" s="70" t="s">
        <v>62</v>
      </c>
      <c r="E5" s="70" t="s">
        <v>17</v>
      </c>
    </row>
    <row r="6" spans="1:10" ht="18" customHeight="1" thickTop="1" x14ac:dyDescent="0.25">
      <c r="A6" s="78" t="s">
        <v>83</v>
      </c>
      <c r="B6" s="79" t="s">
        <v>84</v>
      </c>
      <c r="C6" s="72" t="s">
        <v>71</v>
      </c>
      <c r="E6" s="61" t="s">
        <v>85</v>
      </c>
      <c r="G6" s="71"/>
      <c r="H6" s="71"/>
      <c r="I6" s="61"/>
      <c r="J6" s="61"/>
    </row>
    <row r="7" spans="1:10" ht="18" customHeight="1" x14ac:dyDescent="0.25">
      <c r="A7" s="9"/>
      <c r="B7" s="9"/>
      <c r="C7" s="72"/>
      <c r="F7" s="73"/>
      <c r="G7" s="71"/>
      <c r="H7" s="71"/>
    </row>
    <row r="8" spans="1:10" ht="18" customHeight="1" x14ac:dyDescent="0.25">
      <c r="A8" s="9"/>
      <c r="B8" s="9"/>
      <c r="C8" s="72"/>
    </row>
    <row r="9" spans="1:10" ht="18" customHeight="1" x14ac:dyDescent="0.25">
      <c r="B9" s="74"/>
      <c r="C9" s="72"/>
    </row>
    <row r="10" spans="1:10" ht="18" customHeight="1" x14ac:dyDescent="0.25">
      <c r="B10" s="74"/>
      <c r="C10" s="72"/>
    </row>
    <row r="11" spans="1:10" ht="18" customHeight="1" x14ac:dyDescent="0.25">
      <c r="B11" s="74"/>
      <c r="C11" s="72"/>
    </row>
    <row r="12" spans="1:10" ht="18" customHeight="1" x14ac:dyDescent="0.25">
      <c r="B12" s="74"/>
      <c r="C12" s="72"/>
    </row>
    <row r="13" spans="1:10" ht="18" customHeight="1" x14ac:dyDescent="0.25">
      <c r="B13" s="74"/>
      <c r="C13" s="72"/>
    </row>
    <row r="14" spans="1:10" ht="18" customHeight="1" x14ac:dyDescent="0.25">
      <c r="B14" s="74"/>
      <c r="C14" s="72"/>
    </row>
    <row r="15" spans="1:10" ht="18" customHeight="1" x14ac:dyDescent="0.25">
      <c r="B15" s="74"/>
      <c r="C15" s="72"/>
    </row>
    <row r="16" spans="1:10" ht="18" customHeight="1" x14ac:dyDescent="0.25">
      <c r="B16" s="74"/>
      <c r="C16" s="72"/>
    </row>
    <row r="17" spans="2:3" ht="18" customHeight="1" x14ac:dyDescent="0.25">
      <c r="B17" s="74"/>
      <c r="C17" s="72"/>
    </row>
    <row r="18" spans="2:3" ht="18" customHeight="1" x14ac:dyDescent="0.25">
      <c r="B18" s="74"/>
      <c r="C18" s="72"/>
    </row>
    <row r="19" spans="2:3" ht="18" customHeight="1" x14ac:dyDescent="0.25">
      <c r="B19" s="74"/>
      <c r="C19" s="72"/>
    </row>
    <row r="20" spans="2:3" ht="18" customHeight="1" x14ac:dyDescent="0.25">
      <c r="B20" s="74"/>
      <c r="C20" s="72"/>
    </row>
    <row r="21" spans="2:3" ht="18" customHeight="1" x14ac:dyDescent="0.25">
      <c r="B21" s="74"/>
      <c r="C21" s="72"/>
    </row>
    <row r="22" spans="2:3" ht="18" customHeight="1" x14ac:dyDescent="0.25">
      <c r="B22" s="74"/>
      <c r="C22" s="72"/>
    </row>
    <row r="23" spans="2:3" ht="18" customHeight="1" x14ac:dyDescent="0.25">
      <c r="B23" s="74"/>
      <c r="C23" s="72"/>
    </row>
    <row r="24" spans="2:3" ht="18" customHeight="1" x14ac:dyDescent="0.25">
      <c r="B24" s="74"/>
      <c r="C24" s="72"/>
    </row>
    <row r="25" spans="2:3" ht="18" customHeight="1" x14ac:dyDescent="0.25">
      <c r="B25" s="74"/>
      <c r="C25" s="72"/>
    </row>
    <row r="26" spans="2:3" ht="18" customHeight="1" x14ac:dyDescent="0.25">
      <c r="B26" s="74"/>
      <c r="C26" s="72"/>
    </row>
    <row r="27" spans="2:3" ht="18" customHeight="1" x14ac:dyDescent="0.25">
      <c r="B27" s="74"/>
      <c r="C27" s="72"/>
    </row>
    <row r="28" spans="2:3" ht="18" customHeight="1" x14ac:dyDescent="0.25">
      <c r="B28" s="74"/>
      <c r="C28" s="72"/>
    </row>
    <row r="29" spans="2:3" ht="18" customHeight="1" x14ac:dyDescent="0.25">
      <c r="B29" s="74"/>
      <c r="C29" s="72"/>
    </row>
    <row r="30" spans="2:3" ht="18" customHeight="1" x14ac:dyDescent="0.25">
      <c r="B30" s="74"/>
      <c r="C30" s="72"/>
    </row>
    <row r="31" spans="2:3" ht="18" customHeight="1" x14ac:dyDescent="0.25">
      <c r="B31" s="74"/>
      <c r="C31" s="72"/>
    </row>
    <row r="32" spans="2:3" ht="18" customHeight="1" x14ac:dyDescent="0.25">
      <c r="B32" s="74"/>
      <c r="C32" s="72"/>
    </row>
    <row r="33" spans="2:3" ht="18" customHeight="1" x14ac:dyDescent="0.25">
      <c r="B33" s="74"/>
      <c r="C33" s="72"/>
    </row>
    <row r="34" spans="2:3" x14ac:dyDescent="0.25">
      <c r="B34" s="74"/>
      <c r="C34" s="72"/>
    </row>
    <row r="35" spans="2:3" x14ac:dyDescent="0.25">
      <c r="B35" s="74"/>
      <c r="C35" s="72"/>
    </row>
    <row r="36" spans="2:3" x14ac:dyDescent="0.25">
      <c r="B36" s="74"/>
      <c r="C36" s="72"/>
    </row>
    <row r="37" spans="2:3" x14ac:dyDescent="0.25">
      <c r="B37" s="74"/>
      <c r="C37" s="72"/>
    </row>
    <row r="38" spans="2:3" x14ac:dyDescent="0.25">
      <c r="B38" s="74"/>
      <c r="C38" s="72"/>
    </row>
    <row r="39" spans="2:3" x14ac:dyDescent="0.25">
      <c r="B39" s="74"/>
      <c r="C39" s="72"/>
    </row>
    <row r="40" spans="2:3" x14ac:dyDescent="0.25">
      <c r="B40" s="74"/>
      <c r="C40" s="72"/>
    </row>
    <row r="41" spans="2:3" x14ac:dyDescent="0.25">
      <c r="B41" s="74"/>
      <c r="C41" s="72"/>
    </row>
    <row r="42" spans="2:3" x14ac:dyDescent="0.25">
      <c r="B42" s="74"/>
      <c r="C42" s="72"/>
    </row>
    <row r="43" spans="2:3" x14ac:dyDescent="0.25">
      <c r="B43" s="74"/>
    </row>
    <row r="44" spans="2:3" x14ac:dyDescent="0.25">
      <c r="B44" s="74"/>
    </row>
    <row r="45" spans="2:3" x14ac:dyDescent="0.25">
      <c r="B45" s="74"/>
    </row>
    <row r="46" spans="2:3" x14ac:dyDescent="0.25">
      <c r="B46" s="74"/>
    </row>
    <row r="47" spans="2:3" x14ac:dyDescent="0.25">
      <c r="B47" s="74"/>
    </row>
    <row r="48" spans="2:3" x14ac:dyDescent="0.25">
      <c r="B48" s="74"/>
    </row>
    <row r="49" spans="2:2" x14ac:dyDescent="0.25">
      <c r="B49" s="74"/>
    </row>
    <row r="50" spans="2:2" x14ac:dyDescent="0.25">
      <c r="B50" s="74"/>
    </row>
    <row r="51" spans="2:2" x14ac:dyDescent="0.25">
      <c r="B51" s="74"/>
    </row>
    <row r="52" spans="2:2" x14ac:dyDescent="0.25">
      <c r="B52" s="74"/>
    </row>
    <row r="53" spans="2:2" x14ac:dyDescent="0.25">
      <c r="B53" s="74"/>
    </row>
    <row r="54" spans="2:2" x14ac:dyDescent="0.25">
      <c r="B54" s="74"/>
    </row>
    <row r="55" spans="2:2" x14ac:dyDescent="0.25">
      <c r="B55" s="74"/>
    </row>
    <row r="56" spans="2:2" x14ac:dyDescent="0.25">
      <c r="B56" s="74"/>
    </row>
    <row r="57" spans="2:2" x14ac:dyDescent="0.25">
      <c r="B57" s="74"/>
    </row>
    <row r="58" spans="2:2" x14ac:dyDescent="0.25">
      <c r="B58" s="74"/>
    </row>
    <row r="59" spans="2:2" x14ac:dyDescent="0.25">
      <c r="B59" s="74"/>
    </row>
    <row r="60" spans="2:2" x14ac:dyDescent="0.25">
      <c r="B60" s="74"/>
    </row>
    <row r="61" spans="2:2" x14ac:dyDescent="0.25">
      <c r="B61" s="74"/>
    </row>
    <row r="62" spans="2:2" x14ac:dyDescent="0.25">
      <c r="B62" s="74"/>
    </row>
    <row r="63" spans="2:2" x14ac:dyDescent="0.25">
      <c r="B63" s="74"/>
    </row>
    <row r="64" spans="2:2" x14ac:dyDescent="0.25">
      <c r="B64" s="74"/>
    </row>
    <row r="65" spans="2:2" x14ac:dyDescent="0.25">
      <c r="B65" s="74"/>
    </row>
    <row r="66" spans="2:2" x14ac:dyDescent="0.25">
      <c r="B66" s="74"/>
    </row>
    <row r="67" spans="2:2" x14ac:dyDescent="0.25">
      <c r="B67" s="74"/>
    </row>
    <row r="68" spans="2:2" x14ac:dyDescent="0.25">
      <c r="B68" s="74"/>
    </row>
    <row r="69" spans="2:2" x14ac:dyDescent="0.25">
      <c r="B69" s="74"/>
    </row>
    <row r="70" spans="2:2" x14ac:dyDescent="0.25">
      <c r="B70" s="74"/>
    </row>
    <row r="71" spans="2:2" x14ac:dyDescent="0.25">
      <c r="B71" s="74"/>
    </row>
    <row r="72" spans="2:2" x14ac:dyDescent="0.25">
      <c r="B72" s="74"/>
    </row>
    <row r="73" spans="2:2" x14ac:dyDescent="0.25">
      <c r="B73" s="74"/>
    </row>
    <row r="74" spans="2:2" x14ac:dyDescent="0.25">
      <c r="B74" s="74"/>
    </row>
    <row r="75" spans="2:2" x14ac:dyDescent="0.25">
      <c r="B75" s="74"/>
    </row>
    <row r="76" spans="2:2" x14ac:dyDescent="0.25">
      <c r="B76" s="74"/>
    </row>
    <row r="77" spans="2:2" x14ac:dyDescent="0.25">
      <c r="B77" s="74"/>
    </row>
    <row r="78" spans="2:2" x14ac:dyDescent="0.25">
      <c r="B78" s="74"/>
    </row>
    <row r="79" spans="2:2" x14ac:dyDescent="0.25">
      <c r="B79" s="74"/>
    </row>
    <row r="80" spans="2:2" x14ac:dyDescent="0.25">
      <c r="B80" s="74"/>
    </row>
    <row r="81" spans="2:2" x14ac:dyDescent="0.25">
      <c r="B81" s="74"/>
    </row>
    <row r="82" spans="2:2" x14ac:dyDescent="0.25">
      <c r="B82" s="74"/>
    </row>
    <row r="83" spans="2:2" x14ac:dyDescent="0.25">
      <c r="B83" s="74"/>
    </row>
    <row r="84" spans="2:2" x14ac:dyDescent="0.25">
      <c r="B84" s="74"/>
    </row>
    <row r="85" spans="2:2" x14ac:dyDescent="0.25">
      <c r="B85" s="74"/>
    </row>
    <row r="86" spans="2:2" x14ac:dyDescent="0.25">
      <c r="B86" s="74"/>
    </row>
    <row r="87" spans="2:2" x14ac:dyDescent="0.25">
      <c r="B87" s="74"/>
    </row>
    <row r="88" spans="2:2" x14ac:dyDescent="0.25">
      <c r="B88" s="74"/>
    </row>
    <row r="89" spans="2:2" x14ac:dyDescent="0.25">
      <c r="B89" s="74"/>
    </row>
    <row r="90" spans="2:2" x14ac:dyDescent="0.25">
      <c r="B90" s="74"/>
    </row>
    <row r="91" spans="2:2" x14ac:dyDescent="0.25">
      <c r="B91" s="74"/>
    </row>
    <row r="92" spans="2:2" x14ac:dyDescent="0.25">
      <c r="B92" s="74"/>
    </row>
    <row r="93" spans="2:2" x14ac:dyDescent="0.25">
      <c r="B93" s="74"/>
    </row>
    <row r="94" spans="2:2" x14ac:dyDescent="0.25">
      <c r="B94" s="74"/>
    </row>
    <row r="95" spans="2:2" x14ac:dyDescent="0.25">
      <c r="B95" s="74"/>
    </row>
    <row r="96" spans="2:2" x14ac:dyDescent="0.25">
      <c r="B96" s="74"/>
    </row>
    <row r="97" spans="2:2" x14ac:dyDescent="0.25">
      <c r="B97" s="74"/>
    </row>
    <row r="98" spans="2:2" x14ac:dyDescent="0.25">
      <c r="B98" s="74"/>
    </row>
    <row r="99" spans="2:2" x14ac:dyDescent="0.25">
      <c r="B99" s="74"/>
    </row>
    <row r="100" spans="2:2" x14ac:dyDescent="0.25">
      <c r="B100" s="74"/>
    </row>
    <row r="101" spans="2:2" x14ac:dyDescent="0.25">
      <c r="B101" s="74"/>
    </row>
    <row r="102" spans="2:2" x14ac:dyDescent="0.25">
      <c r="B102" s="74"/>
    </row>
    <row r="103" spans="2:2" x14ac:dyDescent="0.25">
      <c r="B103" s="74"/>
    </row>
    <row r="104" spans="2:2" x14ac:dyDescent="0.25">
      <c r="B104" s="74"/>
    </row>
    <row r="105" spans="2:2" x14ac:dyDescent="0.25">
      <c r="B105" s="74"/>
    </row>
    <row r="106" spans="2:2" x14ac:dyDescent="0.25">
      <c r="B106" s="74"/>
    </row>
    <row r="107" spans="2:2" x14ac:dyDescent="0.25">
      <c r="B107" s="74"/>
    </row>
    <row r="108" spans="2:2" x14ac:dyDescent="0.25">
      <c r="B108" s="74"/>
    </row>
    <row r="109" spans="2:2" x14ac:dyDescent="0.25">
      <c r="B109" s="74"/>
    </row>
    <row r="110" spans="2:2" x14ac:dyDescent="0.25">
      <c r="B110" s="74"/>
    </row>
    <row r="111" spans="2:2" x14ac:dyDescent="0.25">
      <c r="B111" s="74"/>
    </row>
  </sheetData>
  <sheetProtection insertRows="0" deleteRows="0" selectLockedCells="1"/>
  <conditionalFormatting sqref="D8:D14">
    <cfRule type="containsText" dxfId="5" priority="15" operator="containsText" text="Yes">
      <formula>NOT(ISERROR(SEARCH("Yes",D8)))</formula>
    </cfRule>
  </conditionalFormatting>
  <conditionalFormatting sqref="H8:H235">
    <cfRule type="containsText" dxfId="4" priority="14" operator="containsText" text="New Sign Required">
      <formula>NOT(ISERROR(SEARCH("New Sign Required",H8)))</formula>
    </cfRule>
  </conditionalFormatting>
  <conditionalFormatting sqref="G8:H14">
    <cfRule type="containsText" dxfId="3" priority="13" operator="containsText" text="Action Required">
      <formula>NOT(ISERROR(SEARCH("Action Required",G8)))</formula>
    </cfRule>
  </conditionalFormatting>
  <conditionalFormatting sqref="H1:H4 H8:H1048576 G5:G7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8:G1048576 F5:F6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5:H21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G8:H14</xm:sqref>
        </x14:dataValidation>
        <x14:dataValidation type="list" allowBlank="1" showInputMessage="1" showErrorMessage="1">
          <x14:formula1>
            <xm:f>Lookup!$G$1:$G$7</xm:f>
          </x14:formula1>
          <xm:sqref>C6:C42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77</v>
      </c>
      <c r="E9" s="7" t="s">
        <v>30</v>
      </c>
    </row>
    <row r="10" spans="1:7" s="1" customFormat="1" x14ac:dyDescent="0.25">
      <c r="E10" s="11" t="s">
        <v>48</v>
      </c>
    </row>
    <row r="11" spans="1:7" x14ac:dyDescent="0.25">
      <c r="E11" s="11" t="s">
        <v>32</v>
      </c>
    </row>
    <row r="12" spans="1:7" x14ac:dyDescent="0.25">
      <c r="E12" s="11" t="s">
        <v>20</v>
      </c>
    </row>
    <row r="13" spans="1:7" x14ac:dyDescent="0.25">
      <c r="E13" s="11" t="s">
        <v>24</v>
      </c>
    </row>
    <row r="14" spans="1:7" x14ac:dyDescent="0.25">
      <c r="E14" s="11" t="s">
        <v>51</v>
      </c>
    </row>
    <row r="15" spans="1:7" x14ac:dyDescent="0.25">
      <c r="E15" s="11" t="s">
        <v>49</v>
      </c>
    </row>
    <row r="16" spans="1:7" x14ac:dyDescent="0.25">
      <c r="E16" s="11" t="s">
        <v>22</v>
      </c>
    </row>
    <row r="17" spans="1:7" x14ac:dyDescent="0.25">
      <c r="E17" s="11" t="s">
        <v>26</v>
      </c>
    </row>
    <row r="18" spans="1:7" x14ac:dyDescent="0.25">
      <c r="E18" s="11" t="s">
        <v>23</v>
      </c>
    </row>
    <row r="19" spans="1:7" x14ac:dyDescent="0.25">
      <c r="E19" s="11" t="s">
        <v>25</v>
      </c>
    </row>
    <row r="20" spans="1:7" x14ac:dyDescent="0.25">
      <c r="A20" s="10"/>
      <c r="B20" s="10"/>
      <c r="C20" s="10"/>
      <c r="D20" s="10"/>
      <c r="E20" s="7"/>
      <c r="F20" s="10"/>
      <c r="G20" s="10"/>
    </row>
    <row r="21" spans="1:7" x14ac:dyDescent="0.25">
      <c r="A21" s="10"/>
      <c r="B21" s="10"/>
      <c r="C21" s="10"/>
      <c r="D21" s="10"/>
      <c r="F21" s="10"/>
      <c r="G21" s="10"/>
    </row>
    <row r="22" spans="1:7" x14ac:dyDescent="0.25">
      <c r="A22" s="10"/>
      <c r="B22" s="10"/>
      <c r="C22" s="10"/>
      <c r="D22" s="10"/>
      <c r="F22" s="10"/>
      <c r="G22" s="10"/>
    </row>
    <row r="23" spans="1:7" x14ac:dyDescent="0.25">
      <c r="A23" s="10"/>
      <c r="B23" s="10"/>
      <c r="C23" s="10"/>
      <c r="D23" s="10"/>
      <c r="F23" s="10"/>
      <c r="G23" s="10"/>
    </row>
    <row r="24" spans="1:7" x14ac:dyDescent="0.25">
      <c r="A24" s="10"/>
      <c r="B24" s="10"/>
      <c r="C24" s="10"/>
      <c r="D24" s="10"/>
      <c r="F24" s="10"/>
      <c r="G24" s="10"/>
    </row>
    <row r="25" spans="1:7" x14ac:dyDescent="0.25">
      <c r="A25" s="10"/>
      <c r="B25" s="10"/>
      <c r="C25" s="10"/>
      <c r="D25" s="10"/>
      <c r="F25" s="10"/>
      <c r="G25" s="10"/>
    </row>
    <row r="26" spans="1:7" x14ac:dyDescent="0.25">
      <c r="A26" s="10"/>
      <c r="B26" s="10"/>
      <c r="C26" s="10"/>
      <c r="D26" s="10"/>
      <c r="F26" s="10"/>
      <c r="G26" s="10"/>
    </row>
    <row r="27" spans="1:7" x14ac:dyDescent="0.25">
      <c r="A27" s="10"/>
      <c r="B27" s="10"/>
      <c r="C27" s="10"/>
      <c r="D27" s="10"/>
      <c r="F27" s="10"/>
      <c r="G27" s="10"/>
    </row>
    <row r="28" spans="1:7" x14ac:dyDescent="0.25">
      <c r="A28" s="10"/>
      <c r="B28" s="10"/>
      <c r="C28" s="10"/>
      <c r="D28" s="10"/>
      <c r="F28" s="10"/>
      <c r="G28" s="10"/>
    </row>
    <row r="29" spans="1:7" x14ac:dyDescent="0.25">
      <c r="A29" s="10"/>
      <c r="B29" s="10"/>
      <c r="C29" s="10"/>
      <c r="D29" s="10"/>
      <c r="F29" s="10"/>
      <c r="G29" s="10"/>
    </row>
    <row r="30" spans="1:7" x14ac:dyDescent="0.25">
      <c r="A30" s="10"/>
      <c r="B30" s="10"/>
      <c r="C30" s="10"/>
      <c r="D30" s="10"/>
      <c r="F30" s="10"/>
      <c r="G30" s="10"/>
    </row>
    <row r="31" spans="1:7" x14ac:dyDescent="0.25">
      <c r="A31" s="10"/>
      <c r="B31" s="10"/>
      <c r="C31" s="10"/>
      <c r="D31" s="10"/>
      <c r="F31" s="10"/>
      <c r="G31" s="10"/>
    </row>
    <row r="32" spans="1:7" x14ac:dyDescent="0.25">
      <c r="A32" s="10"/>
      <c r="B32" s="10"/>
      <c r="C32" s="10"/>
      <c r="D32" s="10"/>
      <c r="F32" s="10"/>
      <c r="G32" s="10"/>
    </row>
    <row r="33" spans="1:7" x14ac:dyDescent="0.25">
      <c r="A33" s="10"/>
      <c r="B33" s="10"/>
      <c r="C33" s="10"/>
      <c r="D33" s="10"/>
      <c r="F33" s="10"/>
      <c r="G33" s="10"/>
    </row>
    <row r="34" spans="1:7" x14ac:dyDescent="0.25">
      <c r="A34" s="10"/>
      <c r="B34" s="10"/>
      <c r="C34" s="10"/>
      <c r="D34" s="10"/>
      <c r="F34" s="10"/>
      <c r="G34" s="10"/>
    </row>
    <row r="35" spans="1:7" x14ac:dyDescent="0.25">
      <c r="A35" s="10"/>
      <c r="B35" s="10"/>
      <c r="C35" s="10"/>
      <c r="D35" s="10"/>
      <c r="F35" s="10"/>
      <c r="G35" s="10"/>
    </row>
    <row r="36" spans="1:7" x14ac:dyDescent="0.25">
      <c r="A36" s="10"/>
      <c r="B36" s="10"/>
      <c r="C36" s="10"/>
      <c r="D36" s="10"/>
      <c r="F36" s="10"/>
      <c r="G36" s="10"/>
    </row>
    <row r="37" spans="1:7" x14ac:dyDescent="0.25">
      <c r="A37" s="10"/>
      <c r="B37" s="10"/>
      <c r="C37" s="10"/>
      <c r="D37" s="10"/>
      <c r="F37" s="10"/>
      <c r="G37" s="10"/>
    </row>
    <row r="38" spans="1:7" x14ac:dyDescent="0.25">
      <c r="A38" s="10"/>
      <c r="B38" s="10"/>
      <c r="C38" s="10"/>
      <c r="D38" s="10"/>
      <c r="F38" s="10"/>
      <c r="G38" s="10"/>
    </row>
    <row r="39" spans="1:7" x14ac:dyDescent="0.25">
      <c r="A39" s="10"/>
      <c r="B39" s="10"/>
      <c r="C39" s="10"/>
      <c r="D39" s="10"/>
      <c r="F39" s="10"/>
      <c r="G39" s="1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50" workbookViewId="0">
      <selection activeCell="A363" sqref="A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>
        <f>([4]UKBuilding_List!A364)</f>
        <v>9813</v>
      </c>
      <c r="B364" s="3" t="str">
        <f>VLOOKUP(A364,[4]UKBuilding_List!$A$1:$D$376,3,FALSE)</f>
        <v>Child Development Center of the Bluegrass, Inc.</v>
      </c>
      <c r="C364" s="1"/>
    </row>
    <row r="365" spans="1:3" x14ac:dyDescent="0.25">
      <c r="A365" s="2" t="str">
        <f>([4]UKBuilding_List!A365)</f>
        <v>9853</v>
      </c>
      <c r="B365" s="3" t="str">
        <f>VLOOKUP(A365,[4]UKBuilding_List!$A$1:$D$376,3,FALSE)</f>
        <v>Shriners Hospitals for Children Medical Center - Lexington</v>
      </c>
      <c r="C365" s="1"/>
    </row>
    <row r="366" spans="1:3" x14ac:dyDescent="0.25">
      <c r="A366" s="2" t="str">
        <f>([4]UKBuilding_List!A366)</f>
        <v>9854</v>
      </c>
      <c r="B366" s="3" t="str">
        <f>VLOOKUP(A366,[4]UKBuilding_List!$A$1:$D$376,3,FALSE)</f>
        <v>Anthropology Research Building</v>
      </c>
      <c r="C366" s="1"/>
    </row>
    <row r="367" spans="1:3" x14ac:dyDescent="0.25">
      <c r="A367" s="2" t="str">
        <f>([4]UKBuilding_List!A367)</f>
        <v>9861</v>
      </c>
      <c r="B367" s="3" t="str">
        <f>VLOOKUP(A367,[4]UKBuilding_List!$A$1:$D$376,3,FALSE)</f>
        <v>845 Angliana Ave</v>
      </c>
      <c r="C367" s="1"/>
    </row>
    <row r="368" spans="1:3" x14ac:dyDescent="0.25">
      <c r="A368" s="2" t="str">
        <f>([4]UKBuilding_List!A368)</f>
        <v>9873</v>
      </c>
      <c r="B368" s="3" t="str">
        <f>VLOOKUP(A368,[4]UKBuilding_List!$A$1:$D$376,3,FALSE)</f>
        <v>UKHC Midwife Clinic</v>
      </c>
      <c r="C368" s="1"/>
    </row>
    <row r="369" spans="1:3" x14ac:dyDescent="0.25">
      <c r="A369" s="2" t="str">
        <f>([4]UKBuilding_List!A369)</f>
        <v>9875</v>
      </c>
      <c r="B369" s="3" t="str">
        <f>VLOOKUP(A369,[4]UKBuilding_List!$A$1:$D$376,3,FALSE)</f>
        <v>Vaughan Warehouse and Office</v>
      </c>
      <c r="C369" s="1"/>
    </row>
    <row r="370" spans="1:3" x14ac:dyDescent="0.25">
      <c r="A370" s="2" t="str">
        <f>([4]UKBuilding_List!A370)</f>
        <v>9876</v>
      </c>
      <c r="B370" s="3" t="str">
        <f>VLOOKUP(A370,[4]UKBuilding_List!$A$1:$D$376,3,FALSE)</f>
        <v>Vaughan Warehouse #1</v>
      </c>
      <c r="C370" s="1"/>
    </row>
    <row r="371" spans="1:3" x14ac:dyDescent="0.25">
      <c r="A371" s="2" t="str">
        <f>([4]UKBuilding_List!A371)</f>
        <v>9877</v>
      </c>
      <c r="B371" s="3" t="str">
        <f>VLOOKUP(A371,[4]UKBuilding_List!$A$1:$D$376,3,FALSE)</f>
        <v>Vaughan Warehouse #2</v>
      </c>
      <c r="C371" s="1"/>
    </row>
    <row r="372" spans="1:3" x14ac:dyDescent="0.25">
      <c r="A372" s="2" t="str">
        <f>([4]UKBuilding_List!A372)</f>
        <v>9878</v>
      </c>
      <c r="B372" s="3" t="str">
        <f>VLOOKUP(A372,[4]UKBuilding_List!$A$1:$D$376,3,FALSE)</f>
        <v>Vaughan Warehouse #7</v>
      </c>
      <c r="C372" s="1"/>
    </row>
    <row r="373" spans="1:3" x14ac:dyDescent="0.25">
      <c r="A373" s="2" t="str">
        <f>([4]UKBuilding_List!A373)</f>
        <v>9879</v>
      </c>
      <c r="B373" s="3" t="str">
        <f>VLOOKUP(A373,[4]UKBuilding_List!$A$1:$D$376,3,FALSE)</f>
        <v>Vaughan Warehouse #3</v>
      </c>
      <c r="C373" s="1"/>
    </row>
    <row r="374" spans="1:3" x14ac:dyDescent="0.25">
      <c r="A374" s="2" t="str">
        <f>([4]UKBuilding_List!A374)</f>
        <v>9881</v>
      </c>
      <c r="B374" s="3" t="str">
        <f>VLOOKUP(A374,[4]UKBuilding_List!$A$1:$D$376,3,FALSE)</f>
        <v>Vaughan Warehouse #4</v>
      </c>
      <c r="C374" s="1"/>
    </row>
    <row r="375" spans="1:3" x14ac:dyDescent="0.25">
      <c r="A375" s="2" t="str">
        <f>([4]UKBuilding_List!A375)</f>
        <v>9882</v>
      </c>
      <c r="B375" s="3" t="str">
        <f>VLOOKUP(A375,[4]UKBuilding_List!$A$1:$D$376,3,FALSE)</f>
        <v>Vaughan Warehouse #5</v>
      </c>
      <c r="C375" s="1"/>
    </row>
    <row r="376" spans="1:3" x14ac:dyDescent="0.25">
      <c r="A376" s="2" t="str">
        <f>([4]UKBuilding_List!A376)</f>
        <v>9925</v>
      </c>
      <c r="B376" s="3" t="str">
        <f>VLOOKUP(A376,[4]UKBuilding_List!$A$1:$D$376,3,FALSE)</f>
        <v>Alpha Phi Sorority</v>
      </c>
      <c r="C376" s="1"/>
    </row>
    <row r="377" spans="1:3" x14ac:dyDescent="0.25">
      <c r="A377" s="2" t="str">
        <f>([4]UKBuilding_List!A377)</f>
        <v>9983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 xml:space="preserve"> 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2019-12-20T19:20:08Z</dcterms:modified>
</cp:coreProperties>
</file>