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32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Changes'!$A$1:$I$30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6" i="1"/>
  <c r="J7" i="1"/>
  <c r="J8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H37" i="1" l="1"/>
  <c r="G37" i="1"/>
  <c r="M37" i="1" l="1"/>
  <c r="K2" i="1" s="1"/>
  <c r="J37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<sst xmlns="http://schemas.openxmlformats.org/spreadsheetml/2006/main" count="130" uniqueCount="88">
  <si>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</si>
  <si>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</si>
  <si>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</si>
  <si>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</si>
  <si>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</si>
  <si>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</si>
  <si>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</si>
  <si>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</si>
  <si>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</si>
  <si>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</si>
  <si>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</si>
  <si>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</si>
  <si>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</si>
  <si>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</si>
  <si>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</si>
  <si>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</si>
  <si>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</si>
  <si>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</si>
  <si>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</si>
  <si>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</si>
  <si>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</si>
  <si>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</si>
  <si>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</si>
  <si>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</si>
  <si>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</si>
  <si>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</si>
  <si>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</si>
  <si>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</si>
  <si>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</si>
  <si>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</si>
  <si>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</si>
  <si>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</si>
  <si>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</si>
  <si>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</si>
  <si>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</si>
  <si>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</si>
  <si>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</si>
  <si>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</si>
  <si>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</si>
  <si>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</si>
  <si>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</si>
  <si>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</si>
  <si>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</si>
  <si>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</si>
  <si>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</si>
  <si>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</si>
  <si>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</si>
  <si>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</si>
  <si>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</si>
  <si>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</si>
  <si>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</si>
  <si>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</si>
  <si>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</si>
  <si>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</si>
  <si>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</si>
  <si>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</si>
  <si>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</si>
  <si>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</si>
  <si>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</si>
  <si>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</si>
  <si>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</si>
  <si>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</si>
  <si>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</si>
  <si>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</si>
  <si>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</si>
  <si>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</si>
  <si>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</si>
  <si>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</si>
  <si>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</si>
  <si>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</si>
  <si>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</si>
  <si>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</si>
  <si>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</si>
  <si>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</si>
  <si>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</si>
  <si>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0232</t>
  </si>
  <si>
    <t>ST-B</t>
  </si>
  <si>
    <t>03</t>
  </si>
  <si>
    <t>Door was not on previous drawing</t>
  </si>
  <si>
    <t>301</t>
  </si>
  <si>
    <t>301C</t>
  </si>
  <si>
    <t>300E</t>
  </si>
  <si>
    <t>Fixed doorway that was absent from drawing</t>
  </si>
  <si>
    <t>315A</t>
  </si>
  <si>
    <t>300D</t>
  </si>
  <si>
    <t>300C</t>
  </si>
  <si>
    <t>Updated Drawing with glass windows.  Door was not on previous drawing.</t>
  </si>
  <si>
    <t>no rooms added or deleted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</si>
</sst>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3"/>
  <sheetViews>
    <sheetView tabSelected="1" zoomScale="90" zoomScaleNormal="90" workbookViewId="0">
      <selection activeCell="G6" sqref="G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31.6640625" style="11" bestFit="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42440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College of Nursing</v>
      </c>
      <c r="C2" s="78"/>
      <c r="F2" s="69" t="s">
        <v>12</v>
      </c>
      <c r="G2" s="22" t="s">
        <v>71</v>
      </c>
      <c r="J2" s="15">
        <f>G37-J37</f>
        <v>0</v>
      </c>
      <c r="K2" s="15">
        <f>H37-M37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 t="s">
        <v>76</v>
      </c>
      <c r="B6" s="48" t="s">
        <v>77</v>
      </c>
      <c r="C6" s="42" t="s">
        <v>27</v>
      </c>
      <c r="D6" s="41" t="s">
        <v>5</v>
      </c>
      <c r="E6" s="50">
        <v>237</v>
      </c>
      <c r="F6" s="50">
        <v>239</v>
      </c>
      <c r="G6" s="50"/>
      <c r="I6" s="42" t="s">
        <v>78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ht="43.2" x14ac:dyDescent="0.3">
      <c r="A7" s="48" t="s">
        <v>79</v>
      </c>
      <c r="B7" s="48" t="s">
        <v>77</v>
      </c>
      <c r="C7" s="42" t="s">
        <v>25</v>
      </c>
      <c r="D7" s="41" t="s">
        <v>5</v>
      </c>
      <c r="E7" s="50">
        <v>3107</v>
      </c>
      <c r="F7" s="50">
        <v>3111</v>
      </c>
      <c r="G7" s="50"/>
      <c r="I7" s="42" t="s">
        <v>86</v>
      </c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 t="s">
        <v>80</v>
      </c>
      <c r="B8" s="48" t="s">
        <v>77</v>
      </c>
      <c r="C8" s="42" t="s">
        <v>27</v>
      </c>
      <c r="D8" s="41" t="s">
        <v>5</v>
      </c>
      <c r="E8" s="50">
        <v>828</v>
      </c>
      <c r="F8" s="50">
        <v>842</v>
      </c>
      <c r="G8" s="50"/>
      <c r="I8" s="42" t="s">
        <v>78</v>
      </c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15" customHeight="1" x14ac:dyDescent="0.3">
      <c r="A9" s="48" t="s">
        <v>85</v>
      </c>
      <c r="B9" s="48" t="s">
        <v>77</v>
      </c>
      <c r="C9" s="42" t="s">
        <v>50</v>
      </c>
      <c r="D9" s="41" t="s">
        <v>5</v>
      </c>
      <c r="E9" s="50">
        <v>3504</v>
      </c>
      <c r="F9" s="50">
        <v>3621</v>
      </c>
      <c r="G9" s="50"/>
      <c r="I9" s="42"/>
      <c r="J9" s="59"/>
      <c r="K9" s="60"/>
      <c r="L9" s="59"/>
      <c r="M9" s="59"/>
      <c r="N9" s="60"/>
      <c r="O9" s="59"/>
    </row>
    <row r="10" spans="1:16" s="41" customFormat="1" ht="15" customHeight="1" x14ac:dyDescent="0.3">
      <c r="A10" s="48" t="s">
        <v>84</v>
      </c>
      <c r="B10" s="48" t="s">
        <v>77</v>
      </c>
      <c r="C10" s="42" t="s">
        <v>50</v>
      </c>
      <c r="D10" s="41" t="s">
        <v>5</v>
      </c>
      <c r="E10" s="50">
        <v>979</v>
      </c>
      <c r="F10" s="50">
        <v>996</v>
      </c>
      <c r="G10" s="50"/>
      <c r="I10" s="42"/>
      <c r="J10" s="59"/>
      <c r="K10" s="60"/>
      <c r="L10" s="59"/>
      <c r="M10" s="59"/>
      <c r="N10" s="60"/>
      <c r="O10" s="59"/>
    </row>
    <row r="11" spans="1:16" s="41" customFormat="1" ht="28.8" x14ac:dyDescent="0.3">
      <c r="A11" s="61" t="s">
        <v>81</v>
      </c>
      <c r="B11" s="48" t="s">
        <v>77</v>
      </c>
      <c r="C11" s="42" t="s">
        <v>27</v>
      </c>
      <c r="D11" s="41" t="s">
        <v>5</v>
      </c>
      <c r="E11" s="62">
        <v>556</v>
      </c>
      <c r="F11" s="62">
        <v>600</v>
      </c>
      <c r="G11" s="50"/>
      <c r="I11" s="42" t="s">
        <v>82</v>
      </c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 t="s">
        <v>83</v>
      </c>
      <c r="B12" s="48" t="s">
        <v>77</v>
      </c>
      <c r="C12" s="42" t="s">
        <v>50</v>
      </c>
      <c r="D12" s="41" t="s">
        <v>5</v>
      </c>
      <c r="E12" s="50">
        <v>360</v>
      </c>
      <c r="F12" s="50">
        <v>373</v>
      </c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>
        <v>315</v>
      </c>
      <c r="B13" s="48" t="s">
        <v>77</v>
      </c>
      <c r="C13" s="42" t="s">
        <v>27</v>
      </c>
      <c r="D13" s="41" t="s">
        <v>5</v>
      </c>
      <c r="E13" s="50">
        <v>1490</v>
      </c>
      <c r="F13" s="50">
        <v>1491</v>
      </c>
      <c r="G13" s="50"/>
      <c r="I13" s="42" t="s">
        <v>78</v>
      </c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>
        <v>322</v>
      </c>
      <c r="B14" s="48" t="s">
        <v>77</v>
      </c>
      <c r="C14" s="42" t="s">
        <v>22</v>
      </c>
      <c r="D14" s="41" t="s">
        <v>5</v>
      </c>
      <c r="E14" s="50">
        <v>2561</v>
      </c>
      <c r="F14" s="50">
        <v>2549</v>
      </c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0"/>
      <c r="L16" s="59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0"/>
      <c r="L17" s="59"/>
      <c r="M17" s="59" t="str">
        <f>IF(H17="No Change","N/A",IF(H17="New Tag Required",Lookup!F:F,IF(H17="Remove Old Sign",Lookup!F:F,IF(H17="N/A","N/A",""))))</f>
        <v/>
      </c>
      <c r="N17" s="60"/>
      <c r="O17" s="59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1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L23" s="42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L24" s="42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4"/>
      <c r="O25" s="42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4"/>
      <c r="O26" s="42"/>
    </row>
    <row r="27" spans="1:15" s="41" customFormat="1" x14ac:dyDescent="0.3">
      <c r="A27" s="63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63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s="41" customFormat="1" x14ac:dyDescent="0.3">
      <c r="A30" s="49"/>
      <c r="B30" s="48"/>
      <c r="C30" s="42"/>
      <c r="E30" s="50"/>
      <c r="F30" s="50"/>
      <c r="G30" s="50"/>
      <c r="I30" s="42"/>
      <c r="J30" s="59" t="str">
        <f>IF(G30="No Change","N/A",IF(G30="New Tag Required",Lookup!F:F,IF(G30="Remove Old Tag",Lookup!F:F,IF(G30="N/A","N/A",""))))</f>
        <v/>
      </c>
      <c r="K30" s="65"/>
      <c r="M30" s="59" t="str">
        <f>IF(H30="No Change","N/A",IF(H30="New Tag Required",Lookup!F:F,IF(H30="Remove Old Sign",Lookup!F:F,IF(H30="N/A","N/A",""))))</f>
        <v/>
      </c>
      <c r="N30" s="65"/>
    </row>
    <row r="31" spans="1:15" s="41" customFormat="1" x14ac:dyDescent="0.3">
      <c r="A31" s="49"/>
      <c r="B31" s="48"/>
      <c r="C31" s="42"/>
      <c r="E31" s="50"/>
      <c r="F31" s="50"/>
      <c r="G31" s="50"/>
      <c r="I31" s="42"/>
      <c r="J31" s="59" t="str">
        <f>IF(G31="No Change","N/A",IF(G31="New Tag Required",Lookup!F:F,IF(G31="Remove Old Tag",Lookup!F:F,IF(G31="N/A","N/A",""))))</f>
        <v/>
      </c>
      <c r="K31" s="65"/>
      <c r="M31" s="59" t="str">
        <f>IF(H31="No Change","N/A",IF(H31="New Tag Required",Lookup!F:F,IF(H31="Remove Old Sign",Lookup!F:F,IF(H31="N/A","N/A",""))))</f>
        <v/>
      </c>
      <c r="N31" s="65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x14ac:dyDescent="0.3">
      <c r="A33" s="56"/>
      <c r="C33" s="11"/>
      <c r="E33" s="30"/>
      <c r="F33" s="30"/>
      <c r="G33" s="30"/>
      <c r="J33" s="10" t="str">
        <f>IF(G33="No Change","N/A",IF(G33="New Tag Required",Lookup!F:F,IF(G33="Remove Old Tag",Lookup!F:F,IF(G33="N/A","N/A",""))))</f>
        <v/>
      </c>
      <c r="K33" s="32"/>
      <c r="M33" s="10" t="str">
        <f>IF(H33="No Change","N/A",IF(H33="New Tag Required",Lookup!F:F,IF(H33="Remove Old Sign",Lookup!F:F,IF(H33="N/A","N/A",""))))</f>
        <v/>
      </c>
      <c r="N33" s="32"/>
    </row>
    <row r="34" spans="1:14" x14ac:dyDescent="0.3">
      <c r="A34" s="56"/>
      <c r="C34" s="11"/>
      <c r="E34" s="30"/>
      <c r="F34" s="30"/>
      <c r="G34" s="30"/>
      <c r="J34" s="10" t="str">
        <f>IF(G34="No Change","N/A",IF(G34="New Tag Required",Lookup!F:F,IF(G34="Remove Old Tag",Lookup!F:F,IF(G34="N/A","N/A",""))))</f>
        <v/>
      </c>
      <c r="K34" s="32"/>
      <c r="M34" s="10" t="str">
        <f>IF(H34="No Change","N/A",IF(H34="New Tag Required",Lookup!F:F,IF(H34="Remove Old Sign",Lookup!F:F,IF(H34="N/A","N/A",""))))</f>
        <v/>
      </c>
      <c r="N34" s="32"/>
    </row>
    <row r="35" spans="1:14" ht="15" thickBot="1" x14ac:dyDescent="0.35">
      <c r="A35" s="56"/>
      <c r="C35" s="11"/>
      <c r="E35" s="30"/>
      <c r="F35" s="30"/>
      <c r="G35" s="30"/>
      <c r="K35" s="32"/>
      <c r="N35" s="32"/>
    </row>
    <row r="36" spans="1:14" ht="43.2" x14ac:dyDescent="0.3">
      <c r="A36" s="56"/>
      <c r="C36" s="11"/>
      <c r="E36" s="30"/>
      <c r="F36" s="30"/>
      <c r="G36" s="74" t="s">
        <v>46</v>
      </c>
      <c r="H36" s="75" t="s">
        <v>47</v>
      </c>
      <c r="J36" s="76" t="s">
        <v>41</v>
      </c>
      <c r="K36" s="10"/>
      <c r="L36" s="10"/>
      <c r="M36" s="76" t="s">
        <v>42</v>
      </c>
    </row>
    <row r="37" spans="1:14" ht="15" thickBot="1" x14ac:dyDescent="0.35">
      <c r="A37" s="56"/>
      <c r="C37" s="11"/>
      <c r="E37" s="30"/>
      <c r="F37" s="30"/>
      <c r="G37" s="14">
        <f>COUNTIF(G6:G36,"New Tag Required")</f>
        <v>0</v>
      </c>
      <c r="H37" s="13">
        <f>COUNTIF(H6:H36,"New Sign Required")</f>
        <v>0</v>
      </c>
      <c r="J37" s="12">
        <f>COUNTIF(J6:J36,"Installed")</f>
        <v>0</v>
      </c>
      <c r="K37" s="10"/>
      <c r="L37" s="10"/>
      <c r="M37" s="12">
        <f>COUNTIF(M6:M36,"Installed")</f>
        <v>0</v>
      </c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6"/>
      <c r="C43" s="11"/>
      <c r="E43" s="30"/>
      <c r="F43" s="30"/>
      <c r="G43" s="30"/>
    </row>
    <row r="44" spans="1:14" x14ac:dyDescent="0.3">
      <c r="A44" s="56"/>
      <c r="C44" s="11"/>
      <c r="E44" s="30"/>
      <c r="F44" s="30"/>
      <c r="G44" s="30"/>
    </row>
    <row r="45" spans="1:14" x14ac:dyDescent="0.3">
      <c r="A45" s="57"/>
      <c r="C45" s="11"/>
      <c r="E45" s="30"/>
      <c r="F45" s="33"/>
      <c r="G45" s="30"/>
    </row>
    <row r="46" spans="1:14" x14ac:dyDescent="0.3">
      <c r="A46" s="57"/>
      <c r="C46" s="11"/>
      <c r="E46" s="30"/>
      <c r="F46" s="33"/>
      <c r="G46" s="30"/>
    </row>
    <row r="47" spans="1:14" x14ac:dyDescent="0.3">
      <c r="A47" s="57"/>
      <c r="C47" s="11"/>
      <c r="E47" s="30"/>
      <c r="F47" s="34"/>
      <c r="G47" s="30"/>
    </row>
    <row r="48" spans="1:14" x14ac:dyDescent="0.3">
      <c r="A48" s="56"/>
      <c r="C48" s="11"/>
      <c r="E48" s="30"/>
      <c r="F48" s="33"/>
      <c r="G48" s="30"/>
    </row>
    <row r="49" spans="1:7" x14ac:dyDescent="0.3">
      <c r="A49" s="56"/>
      <c r="C49" s="11"/>
      <c r="E49" s="30"/>
      <c r="F49" s="33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0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1"/>
      <c r="G54" s="30"/>
    </row>
    <row r="55" spans="1:7" x14ac:dyDescent="0.3">
      <c r="A55" s="58"/>
      <c r="C55" s="11"/>
      <c r="E55" s="30"/>
      <c r="F55" s="30"/>
      <c r="G55" s="30"/>
    </row>
    <row r="56" spans="1:7" x14ac:dyDescent="0.3">
      <c r="A56" s="58"/>
      <c r="C56" s="11"/>
      <c r="E56" s="30"/>
      <c r="F56" s="30"/>
      <c r="G56" s="30"/>
    </row>
    <row r="57" spans="1:7" x14ac:dyDescent="0.3">
      <c r="A57" s="56"/>
      <c r="C57" s="11"/>
      <c r="E57" s="30"/>
      <c r="F57" s="30"/>
      <c r="G57" s="30"/>
    </row>
    <row r="58" spans="1:7" x14ac:dyDescent="0.3">
      <c r="A58" s="56"/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85" spans="3:3" x14ac:dyDescent="0.3">
      <c r="C85" s="11"/>
    </row>
    <row r="86" spans="3:3" x14ac:dyDescent="0.3">
      <c r="C86" s="11"/>
    </row>
    <row r="203" spans="3:3" x14ac:dyDescent="0.3">
      <c r="C203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2:G56">
    <cfRule type="containsText" dxfId="53" priority="122" operator="containsText" text="New Tag Required">
      <formula>NOT(ISERROR(SEARCH("New Tag Required",G42)))</formula>
    </cfRule>
  </conditionalFormatting>
  <conditionalFormatting sqref="D42:D102 D6 D8:D10">
    <cfRule type="containsText" dxfId="52" priority="121" operator="containsText" text="Yes">
      <formula>NOT(ISERROR(SEARCH("Yes",D6)))</formula>
    </cfRule>
  </conditionalFormatting>
  <conditionalFormatting sqref="H42:H102 H203:H424">
    <cfRule type="containsText" dxfId="51" priority="109" operator="containsText" text="New Sign Required">
      <formula>NOT(ISERROR(SEARCH("New Sign Required",H42)))</formula>
    </cfRule>
  </conditionalFormatting>
  <conditionalFormatting sqref="G42:G102">
    <cfRule type="containsText" dxfId="50" priority="108" operator="containsText" text="Action Required">
      <formula>NOT(ISERROR(SEARCH("Action Required",G42)))</formula>
    </cfRule>
  </conditionalFormatting>
  <conditionalFormatting sqref="H42:H102">
    <cfRule type="containsText" dxfId="49" priority="107" operator="containsText" text="Action Required">
      <formula>NOT(ISERROR(SEARCH("Action Required",H42)))</formula>
    </cfRule>
  </conditionalFormatting>
  <conditionalFormatting sqref="G6 G12:G35 G38:G41">
    <cfRule type="containsText" dxfId="48" priority="49" operator="containsText" text="New Tag Required">
      <formula>NOT(ISERROR(SEARCH("New Tag Required",G6)))</formula>
    </cfRule>
  </conditionalFormatting>
  <conditionalFormatting sqref="D12:D41">
    <cfRule type="containsText" dxfId="47" priority="48" operator="containsText" text="Yes">
      <formula>NOT(ISERROR(SEARCH("Yes",D12)))</formula>
    </cfRule>
  </conditionalFormatting>
  <conditionalFormatting sqref="H6 H12:H35 H38:H41">
    <cfRule type="containsText" dxfId="46" priority="47" operator="containsText" text="New Sign Required">
      <formula>NOT(ISERROR(SEARCH("New Sign Required",H6)))</formula>
    </cfRule>
  </conditionalFormatting>
  <conditionalFormatting sqref="G6 G12:G35 G38:G41">
    <cfRule type="containsText" dxfId="45" priority="46" operator="containsText" text="Action Required">
      <formula>NOT(ISERROR(SEARCH("Action Required",G6)))</formula>
    </cfRule>
  </conditionalFormatting>
  <conditionalFormatting sqref="H6 H12:H35 H38:H41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3:D202">
    <cfRule type="containsText" dxfId="40" priority="41" operator="containsText" text="Yes">
      <formula>NOT(ISERROR(SEARCH("Yes",D103)))</formula>
    </cfRule>
  </conditionalFormatting>
  <conditionalFormatting sqref="H103:H202">
    <cfRule type="containsText" dxfId="39" priority="40" operator="containsText" text="New Sign Required">
      <formula>NOT(ISERROR(SEARCH("New Sign Required",H103)))</formula>
    </cfRule>
  </conditionalFormatting>
  <conditionalFormatting sqref="G103:G202">
    <cfRule type="containsText" dxfId="38" priority="39" operator="containsText" text="Action Required">
      <formula>NOT(ISERROR(SEARCH("Action Required",G103)))</formula>
    </cfRule>
  </conditionalFormatting>
  <conditionalFormatting sqref="H103:H202">
    <cfRule type="containsText" dxfId="37" priority="38" operator="containsText" text="Action Required">
      <formula>NOT(ISERROR(SEARCH("Action Required",H103)))</formula>
    </cfRule>
  </conditionalFormatting>
  <conditionalFormatting sqref="D11">
    <cfRule type="containsText" dxfId="36" priority="35" operator="containsText" text="Yes">
      <formula>NOT(ISERROR(SEARCH("Yes",D11)))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:G10">
    <cfRule type="containsText" dxfId="30" priority="19" operator="containsText" text="New Tag Required">
      <formula>NOT(ISERROR(SEARCH("New Tag Required",G8)))</formula>
    </cfRule>
  </conditionalFormatting>
  <conditionalFormatting sqref="H8:H10">
    <cfRule type="containsText" dxfId="29" priority="18" operator="containsText" text="New Sign Required">
      <formula>NOT(ISERROR(SEARCH("New Sign Required",H8)))</formula>
    </cfRule>
  </conditionalFormatting>
  <conditionalFormatting sqref="G8:G10">
    <cfRule type="containsText" dxfId="28" priority="17" operator="containsText" text="Action Required">
      <formula>NOT(ISERROR(SEARCH("Action Required",G8)))</formula>
    </cfRule>
  </conditionalFormatting>
  <conditionalFormatting sqref="H8:H10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4">
    <cfRule type="cellIs" dxfId="25" priority="14" operator="equal">
      <formula>0</formula>
    </cfRule>
  </conditionalFormatting>
  <conditionalFormatting sqref="M6:M34">
    <cfRule type="cellIs" dxfId="24" priority="13" operator="equal">
      <formula>0</formula>
    </cfRule>
  </conditionalFormatting>
  <conditionalFormatting sqref="J6:J34 M6:M34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7">
    <cfRule type="expression" dxfId="20" priority="9">
      <formula>$J6="Log Issues"</formula>
    </cfRule>
  </conditionalFormatting>
  <conditionalFormatting sqref="N6:N17">
    <cfRule type="expression" dxfId="19" priority="8">
      <formula>$M6="Log Issues"</formula>
    </cfRule>
  </conditionalFormatting>
  <conditionalFormatting sqref="G11">
    <cfRule type="containsText" dxfId="18" priority="7" operator="containsText" text="New Tag Required">
      <formula>NOT(ISERROR(SEARCH("New Tag Required",G11)))</formula>
    </cfRule>
  </conditionalFormatting>
  <conditionalFormatting sqref="H11">
    <cfRule type="containsText" dxfId="17" priority="6" operator="containsText" text="New Sign Required">
      <formula>NOT(ISERROR(SEARCH("New Sign Required",H11)))</formula>
    </cfRule>
  </conditionalFormatting>
  <conditionalFormatting sqref="G11">
    <cfRule type="containsText" dxfId="16" priority="5" operator="containsText" text="Action Required">
      <formula>NOT(ISERROR(SEARCH("Action Required",G11)))</formula>
    </cfRule>
  </conditionalFormatting>
  <conditionalFormatting sqref="H11">
    <cfRule type="containsText" dxfId="15" priority="4" operator="containsText" text="Action Required">
      <formula>NOT(ISERROR(SEARCH("Action Required",H11)))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3:H407">
      <formula1>DoorSignage</formula1>
    </dataValidation>
    <dataValidation type="list" allowBlank="1" showInputMessage="1" showErrorMessage="1" sqref="D6:D7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H38:H202 H35</xm:sqref>
        </x14:dataValidation>
        <x14:dataValidation type="list" allowBlank="1" showInputMessage="1" showErrorMessage="1">
          <x14:formula1>
            <xm:f>Lookup!$A$1:$A$4</xm:f>
          </x14:formula1>
          <xm:sqref>G38:G202 G35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O6:O17</xm:sqref>
        </x14:dataValidation>
        <x14:dataValidation type="list" allowBlank="1" showInputMessage="1" showErrorMessage="1">
          <x14:formula1>
            <xm:f>Lookup!$A$1:$A$8</xm:f>
          </x14:formula1>
          <xm:sqref>G6:G34</xm:sqref>
        </x14:dataValidation>
        <x14:dataValidation type="list" allowBlank="1" showInputMessage="1" showErrorMessage="1">
          <x14:formula1>
            <xm:f>Lookup!$D$1:$D$10</xm:f>
          </x14:formula1>
          <xm:sqref>H6:H34</xm:sqref>
        </x14:dataValidation>
        <x14:dataValidation type="list" allowBlank="1" showInputMessage="1" showErrorMessage="1">
          <x14:formula1>
            <xm:f>Lookup!$F$1:$F$7</xm:f>
          </x14:formula1>
          <xm:sqref>J6:J34</xm:sqref>
        </x14:dataValidation>
        <x14:dataValidation type="list" allowBlank="1" showInputMessage="1" showErrorMessage="1">
          <x14:formula1>
            <xm:f>Lookup!$F$1:$F$8</xm:f>
          </x14:formula1>
          <xm:sqref>M6:M34</xm:sqref>
        </x14:dataValidation>
        <x14:dataValidation type="list" allowBlank="1" showInputMessage="1">
          <x14:formula1>
            <xm:f>Lookup!$E$1:$E$19</xm:f>
          </x14:formula1>
          <xm:sqref>C6:C202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15" sqref="D15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0232</v>
      </c>
      <c r="C1" s="39"/>
      <c r="D1" s="17" t="s">
        <v>10</v>
      </c>
      <c r="E1" s="40">
        <f>'KD Changes'!G1</f>
        <v>42440</v>
      </c>
    </row>
    <row r="2" spans="1:10" ht="15" customHeight="1" x14ac:dyDescent="0.3">
      <c r="A2" s="43" t="s">
        <v>8</v>
      </c>
      <c r="B2" s="44" t="str">
        <f>VLOOKUP(B1,[1]BuildingList!A:B,2,FALSE)</f>
        <v>College of Nursing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B6" s="42"/>
      <c r="E6" s="41" t="s">
        <v>87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2016-03-24T18:19:26Z</dcterms:modified>
</cp:coreProperties>
</file>