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Changes'!$A$1:$I$10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6" i="1"/>
  <c r="J8" i="1"/>
  <c r="J9" i="1"/>
  <c r="J10" i="1"/>
  <c r="J11" i="1"/>
  <c r="J12" i="1"/>
  <c r="J13" i="1"/>
  <c r="J14" i="1"/>
  <c r="J6" i="1"/>
  <c r="H17" i="1" l="1"/>
  <c r="G17" i="1"/>
  <c r="M17" i="1" l="1"/>
  <c r="K2" i="1" s="1"/>
  <c r="J17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<sst xmlns="http://schemas.openxmlformats.org/spreadsheetml/2006/main" count="83" uniqueCount="72">
  <si>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</si>
  <si>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</si>
  <si>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</si>
  <si>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</si>
  <si>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</si>
  <si>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</si>
  <si>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</si>
  <si>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</si>
  <si>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</si>
  <si>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</si>
  <si>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</si>
  <si>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</si>
  <si>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</si>
  <si>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</si>
  <si>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</si>
  <si>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</si>
  <si>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</si>
  <si>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</si>
  <si>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</si>
  <si>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</si>
  <si>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</si>
  <si>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</si>
  <si>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</si>
  <si>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</si>
  <si>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</si>
  <si>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</si>
  <si>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</si>
  <si>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</si>
  <si>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</si>
  <si>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</si>
  <si>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</si>
  <si>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</si>
  <si>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</si>
  <si>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</si>
  <si>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</si>
  <si>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</si>
  <si>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</si>
  <si>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</si>
  <si>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</si>
  <si>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</si>
  <si>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</si>
  <si>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</si>
  <si>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</si>
  <si>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</si>
  <si>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</si>
  <si>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</si>
  <si>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</si>
  <si>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</si>
  <si>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</si>
  <si>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</si>
  <si>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</si>
  <si>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</si>
  <si>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</si>
  <si>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</si>
  <si>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</si>
  <si>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</si>
  <si>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</si>
  <si>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</si>
  <si>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</si>
  <si>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</si>
  <si>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</si>
  <si>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</si>
  <si>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</si>
  <si>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</si>
  <si>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</si>
  <si>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</si>
  <si>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</si>
  <si>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0230</t>
  </si>
  <si>
    <t>00</t>
  </si>
  <si>
    <t xml:space="preserve">Tunnel label changed to match the tunnel index. </t>
  </si>
  <si>
    <t>Room Label Change: TL0001 Changed To TL0009</t>
  </si>
  <si>
    <t>TL0001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</si>
</sst>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F1" t="str">
            <v>Requested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3"/>
  <sheetViews>
    <sheetView tabSelected="1" zoomScale="90" zoomScaleNormal="90" workbookViewId="0">
      <selection activeCell="E11" sqref="E11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40.44140625" style="17" bestFit="1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3" t="s">
        <v>67</v>
      </c>
      <c r="C1" s="53"/>
      <c r="F1" s="18" t="s">
        <v>10</v>
      </c>
      <c r="G1" s="19">
        <v>41787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Sanders-Brown Center on Aging</v>
      </c>
      <c r="C2" s="54"/>
      <c r="F2" s="25" t="s">
        <v>12</v>
      </c>
      <c r="G2" s="26" t="s">
        <v>62</v>
      </c>
      <c r="J2" s="15">
        <f>G17-J17</f>
        <v>1</v>
      </c>
      <c r="K2" s="15">
        <f>H17-M17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30" t="s">
        <v>71</v>
      </c>
      <c r="B6" s="30" t="s">
        <v>68</v>
      </c>
      <c r="C6" s="11" t="s">
        <v>70</v>
      </c>
      <c r="D6" s="17" t="s">
        <v>6</v>
      </c>
      <c r="E6" s="36"/>
      <c r="F6" s="36"/>
      <c r="G6" s="36" t="s">
        <v>3</v>
      </c>
      <c r="H6" s="17" t="s">
        <v>2</v>
      </c>
      <c r="I6" s="11" t="s">
        <v>69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x14ac:dyDescent="0.25">
      <c r="A7" s="52"/>
      <c r="C7" s="11"/>
      <c r="E7" s="36"/>
      <c r="G7" s="36"/>
      <c r="J7" s="10"/>
      <c r="K7" s="37"/>
      <c r="L7" s="10"/>
      <c r="M7" s="10"/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38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41"/>
      <c r="M10" s="10" t="str">
        <f>IF(H10="No Change","N/A",IF(H10="New Tag Required",Lookup!F:F,IF(H10="Remove Old Sign",Lookup!F:F,IF(H10="N/A","N/A",""))))</f>
        <v/>
      </c>
      <c r="N10" s="41"/>
    </row>
    <row r="11" spans="1:16" x14ac:dyDescent="0.3">
      <c r="A11" s="38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1"/>
      <c r="M11" s="10" t="str">
        <f>IF(H11="No Change","N/A",IF(H11="New Tag Required",Lookup!F:F,IF(H11="Remove Old Sign",Lookup!F:F,IF(H11="N/A","N/A",""))))</f>
        <v/>
      </c>
      <c r="N11" s="41"/>
    </row>
    <row r="12" spans="1:16" x14ac:dyDescent="0.3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1"/>
      <c r="M12" s="10" t="str">
        <f>IF(H12="No Change","N/A",IF(H12="New Tag Required",Lookup!F:F,IF(H12="Remove Old Sign",Lookup!F:F,IF(H12="N/A","N/A",""))))</f>
        <v/>
      </c>
      <c r="N12" s="41"/>
    </row>
    <row r="13" spans="1:16" x14ac:dyDescent="0.3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1"/>
      <c r="M13" s="10" t="str">
        <f>IF(H13="No Change","N/A",IF(H13="New Tag Required",Lookup!F:F,IF(H13="Remove Old Sign",Lookup!F:F,IF(H13="N/A","N/A",""))))</f>
        <v/>
      </c>
      <c r="N13" s="41"/>
    </row>
    <row r="14" spans="1:16" x14ac:dyDescent="0.3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1"/>
      <c r="M14" s="10" t="str">
        <f>IF(H14="No Change","N/A",IF(H14="New Tag Required",Lookup!F:F,IF(H14="Remove Old Sign",Lookup!F:F,IF(H14="N/A","N/A",""))))</f>
        <v/>
      </c>
      <c r="N14" s="41"/>
    </row>
    <row r="15" spans="1:16" ht="15" thickBot="1" x14ac:dyDescent="0.35">
      <c r="A15" s="38"/>
      <c r="C15" s="11"/>
      <c r="E15" s="36"/>
      <c r="F15" s="36"/>
      <c r="G15" s="36"/>
      <c r="K15" s="41"/>
      <c r="N15" s="41"/>
    </row>
    <row r="16" spans="1:16" ht="43.2" x14ac:dyDescent="0.3">
      <c r="A16" s="38"/>
      <c r="C16" s="11"/>
      <c r="E16" s="36"/>
      <c r="F16" s="36"/>
      <c r="G16" s="42" t="s">
        <v>47</v>
      </c>
      <c r="H16" s="43" t="s">
        <v>48</v>
      </c>
      <c r="J16" s="44" t="s">
        <v>42</v>
      </c>
      <c r="K16" s="10"/>
      <c r="L16" s="10"/>
      <c r="M16" s="44" t="s">
        <v>43</v>
      </c>
    </row>
    <row r="17" spans="1:13" ht="15" thickBot="1" x14ac:dyDescent="0.35">
      <c r="A17" s="38"/>
      <c r="C17" s="11"/>
      <c r="E17" s="36"/>
      <c r="F17" s="36"/>
      <c r="G17" s="14">
        <f>COUNTIF(G6:G16,"New Tag Required")</f>
        <v>1</v>
      </c>
      <c r="H17" s="13">
        <f>COUNTIF(H6:H16,"New Sign Required")</f>
        <v>0</v>
      </c>
      <c r="J17" s="12">
        <f>COUNTIF(J6:J16,"Installed")</f>
        <v>0</v>
      </c>
      <c r="K17" s="10"/>
      <c r="L17" s="10"/>
      <c r="M17" s="12">
        <f>COUNTIF(M6:M16,"Installed")</f>
        <v>0</v>
      </c>
    </row>
    <row r="18" spans="1:13" x14ac:dyDescent="0.3">
      <c r="A18" s="38"/>
      <c r="C18" s="11"/>
      <c r="E18" s="36"/>
      <c r="F18" s="36"/>
      <c r="G18" s="36"/>
    </row>
    <row r="19" spans="1:13" x14ac:dyDescent="0.3">
      <c r="A19" s="38"/>
      <c r="C19" s="11"/>
      <c r="E19" s="36"/>
      <c r="F19" s="36"/>
      <c r="G19" s="36"/>
    </row>
    <row r="20" spans="1:13" x14ac:dyDescent="0.3">
      <c r="A20" s="38"/>
      <c r="C20" s="11"/>
      <c r="E20" s="36"/>
      <c r="F20" s="36"/>
      <c r="G20" s="36"/>
    </row>
    <row r="21" spans="1:13" x14ac:dyDescent="0.3">
      <c r="A21" s="38"/>
      <c r="C21" s="11"/>
      <c r="E21" s="36"/>
      <c r="F21" s="36"/>
      <c r="G21" s="36"/>
    </row>
    <row r="22" spans="1:13" x14ac:dyDescent="0.3">
      <c r="A22" s="38"/>
      <c r="C22" s="11"/>
      <c r="E22" s="36"/>
      <c r="F22" s="36"/>
      <c r="G22" s="36"/>
    </row>
    <row r="23" spans="1:13" x14ac:dyDescent="0.3">
      <c r="A23" s="38"/>
      <c r="C23" s="11"/>
      <c r="E23" s="36"/>
      <c r="F23" s="36"/>
      <c r="G23" s="36"/>
    </row>
    <row r="24" spans="1:13" x14ac:dyDescent="0.3">
      <c r="A24" s="38"/>
      <c r="C24" s="11"/>
      <c r="E24" s="36"/>
      <c r="F24" s="36"/>
      <c r="G24" s="36"/>
    </row>
    <row r="25" spans="1:13" x14ac:dyDescent="0.3">
      <c r="A25" s="45"/>
      <c r="C25" s="11"/>
      <c r="E25" s="36"/>
      <c r="F25" s="46"/>
      <c r="G25" s="36"/>
    </row>
    <row r="26" spans="1:13" x14ac:dyDescent="0.3">
      <c r="A26" s="45"/>
      <c r="C26" s="11"/>
      <c r="E26" s="36"/>
      <c r="F26" s="46"/>
      <c r="G26" s="36"/>
    </row>
    <row r="27" spans="1:13" x14ac:dyDescent="0.3">
      <c r="A27" s="45"/>
      <c r="C27" s="11"/>
      <c r="E27" s="36"/>
      <c r="F27" s="47"/>
      <c r="G27" s="36"/>
    </row>
    <row r="28" spans="1:13" x14ac:dyDescent="0.3">
      <c r="A28" s="38"/>
      <c r="C28" s="11"/>
      <c r="E28" s="36"/>
      <c r="F28" s="46"/>
      <c r="G28" s="36"/>
    </row>
    <row r="29" spans="1:13" x14ac:dyDescent="0.3">
      <c r="A29" s="38"/>
      <c r="C29" s="11"/>
      <c r="E29" s="36"/>
      <c r="F29" s="46"/>
      <c r="G29" s="36"/>
    </row>
    <row r="30" spans="1:13" x14ac:dyDescent="0.3">
      <c r="A30" s="48"/>
      <c r="C30" s="11"/>
      <c r="E30" s="36"/>
      <c r="F30" s="36"/>
      <c r="G30" s="36"/>
    </row>
    <row r="31" spans="1:13" x14ac:dyDescent="0.3">
      <c r="A31" s="48"/>
      <c r="C31" s="11"/>
      <c r="E31" s="36"/>
      <c r="F31" s="36"/>
      <c r="G31" s="36"/>
    </row>
    <row r="32" spans="1:13" x14ac:dyDescent="0.3">
      <c r="A32" s="48"/>
      <c r="C32" s="11"/>
      <c r="E32" s="36"/>
      <c r="F32" s="36"/>
      <c r="G32" s="36"/>
    </row>
    <row r="33" spans="1:7" x14ac:dyDescent="0.3">
      <c r="A33" s="48"/>
      <c r="C33" s="11"/>
      <c r="E33" s="36"/>
      <c r="F33" s="36"/>
      <c r="G33" s="36"/>
    </row>
    <row r="34" spans="1:7" x14ac:dyDescent="0.3">
      <c r="A34" s="49"/>
      <c r="C34" s="11"/>
      <c r="E34" s="36"/>
      <c r="F34" s="40"/>
      <c r="G34" s="36"/>
    </row>
    <row r="35" spans="1:7" x14ac:dyDescent="0.3">
      <c r="A35" s="48"/>
      <c r="C35" s="11"/>
      <c r="E35" s="36"/>
      <c r="F35" s="36"/>
      <c r="G35" s="36"/>
    </row>
    <row r="36" spans="1:7" x14ac:dyDescent="0.3">
      <c r="A36" s="48"/>
      <c r="C36" s="11"/>
      <c r="E36" s="36"/>
      <c r="F36" s="36"/>
      <c r="G36" s="36"/>
    </row>
    <row r="37" spans="1:7" x14ac:dyDescent="0.3">
      <c r="A37" s="38"/>
      <c r="C37" s="11"/>
      <c r="E37" s="36"/>
      <c r="F37" s="36"/>
      <c r="G37" s="36"/>
    </row>
    <row r="38" spans="1:7" x14ac:dyDescent="0.3">
      <c r="A38" s="38"/>
      <c r="C38" s="11"/>
    </row>
    <row r="39" spans="1:7" x14ac:dyDescent="0.3">
      <c r="C39" s="11"/>
    </row>
    <row r="40" spans="1:7" x14ac:dyDescent="0.3">
      <c r="C40" s="11"/>
    </row>
    <row r="41" spans="1:7" x14ac:dyDescent="0.3"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183" spans="3:3" x14ac:dyDescent="0.3">
      <c r="C18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2:G36 G10:G15">
    <cfRule type="containsText" dxfId="50" priority="137" operator="containsText" text="New Tag Required">
      <formula>NOT(ISERROR(SEARCH("New Tag Required",G10)))</formula>
    </cfRule>
  </conditionalFormatting>
  <conditionalFormatting sqref="D6 D8 D10:D82">
    <cfRule type="containsText" dxfId="49" priority="136" operator="containsText" text="Yes">
      <formula>NOT(ISERROR(SEARCH("Yes",D6)))</formula>
    </cfRule>
  </conditionalFormatting>
  <conditionalFormatting sqref="H22:H82 H183:H404 H10:H15">
    <cfRule type="containsText" dxfId="48" priority="124" operator="containsText" text="New Sign Required">
      <formula>NOT(ISERROR(SEARCH("New Sign Required",H10)))</formula>
    </cfRule>
  </conditionalFormatting>
  <conditionalFormatting sqref="G22:G82 G10:H15">
    <cfRule type="containsText" dxfId="47" priority="123" operator="containsText" text="Action Required">
      <formula>NOT(ISERROR(SEARCH("Action Required",G10)))</formula>
    </cfRule>
  </conditionalFormatting>
  <conditionalFormatting sqref="H22:H82">
    <cfRule type="containsText" dxfId="46" priority="122" operator="containsText" text="Action Required">
      <formula>NOT(ISERROR(SEARCH("Action Required",H22)))</formula>
    </cfRule>
  </conditionalFormatting>
  <conditionalFormatting sqref="G6 G18:G21">
    <cfRule type="containsText" dxfId="45" priority="64" operator="containsText" text="New Tag Required">
      <formula>NOT(ISERROR(SEARCH("New Tag Required",G6)))</formula>
    </cfRule>
  </conditionalFormatting>
  <conditionalFormatting sqref="H6 H18:H21">
    <cfRule type="containsText" dxfId="44" priority="62" operator="containsText" text="New Sign Required">
      <formula>NOT(ISERROR(SEARCH("New Sign Required",H6)))</formula>
    </cfRule>
  </conditionalFormatting>
  <conditionalFormatting sqref="G6 G18:G21">
    <cfRule type="containsText" dxfId="43" priority="61" operator="containsText" text="Action Required">
      <formula>NOT(ISERROR(SEARCH("Action Required",G6)))</formula>
    </cfRule>
  </conditionalFormatting>
  <conditionalFormatting sqref="H6 H18:H21">
    <cfRule type="containsText" dxfId="42" priority="60" operator="containsText" text="Action Required">
      <formula>NOT(ISERROR(SEARCH("Action Required",H6)))</formula>
    </cfRule>
  </conditionalFormatting>
  <conditionalFormatting sqref="G6">
    <cfRule type="containsText" dxfId="41" priority="59" operator="containsText" text="New Tag Required">
      <formula>NOT(ISERROR(SEARCH("New Tag Required",G6)))</formula>
    </cfRule>
  </conditionalFormatting>
  <conditionalFormatting sqref="D6">
    <cfRule type="containsText" dxfId="40" priority="58" operator="containsText" text="Yes">
      <formula>NOT(ISERROR(SEARCH("Yes",D6)))</formula>
    </cfRule>
  </conditionalFormatting>
  <conditionalFormatting sqref="G6">
    <cfRule type="containsText" dxfId="39" priority="57" operator="containsText" text="Action Required">
      <formula>NOT(ISERROR(SEARCH("Action Required",G6)))</formula>
    </cfRule>
  </conditionalFormatting>
  <conditionalFormatting sqref="D83:D182">
    <cfRule type="containsText" dxfId="38" priority="56" operator="containsText" text="Yes">
      <formula>NOT(ISERROR(SEARCH("Yes",D83)))</formula>
    </cfRule>
  </conditionalFormatting>
  <conditionalFormatting sqref="H83:H182">
    <cfRule type="containsText" dxfId="37" priority="55" operator="containsText" text="New Sign Required">
      <formula>NOT(ISERROR(SEARCH("New Sign Required",H83)))</formula>
    </cfRule>
  </conditionalFormatting>
  <conditionalFormatting sqref="G83:G182">
    <cfRule type="containsText" dxfId="36" priority="54" operator="containsText" text="Action Required">
      <formula>NOT(ISERROR(SEARCH("Action Required",G83)))</formula>
    </cfRule>
  </conditionalFormatting>
  <conditionalFormatting sqref="H83:H182">
    <cfRule type="containsText" dxfId="35" priority="53" operator="containsText" text="Action Required">
      <formula>NOT(ISERROR(SEARCH("Action Required",H83)))</formula>
    </cfRule>
  </conditionalFormatting>
  <conditionalFormatting sqref="D9">
    <cfRule type="containsText" dxfId="34" priority="50" operator="containsText" text="Yes">
      <formula>NOT(ISERROR(SEARCH("Yes",D9)))</formula>
    </cfRule>
  </conditionalFormatting>
  <conditionalFormatting sqref="G9">
    <cfRule type="containsText" dxfId="33" priority="20" operator="containsText" text="Action Required">
      <formula>NOT(ISERROR(SEARCH("Action Required",G9)))</formula>
    </cfRule>
  </conditionalFormatting>
  <conditionalFormatting sqref="G8">
    <cfRule type="containsText" dxfId="32" priority="34" operator="containsText" text="New Tag Required">
      <formula>NOT(ISERROR(SEARCH("New Tag Required",G8)))</formula>
    </cfRule>
  </conditionalFormatting>
  <conditionalFormatting sqref="H8">
    <cfRule type="containsText" dxfId="31" priority="33" operator="containsText" text="New Sign Required">
      <formula>NOT(ISERROR(SEARCH("New Sign Required",H8)))</formula>
    </cfRule>
  </conditionalFormatting>
  <conditionalFormatting sqref="G8">
    <cfRule type="containsText" dxfId="30" priority="32" operator="containsText" text="Action Required">
      <formula>NOT(ISERROR(SEARCH("Action Required",G8)))</formula>
    </cfRule>
  </conditionalFormatting>
  <conditionalFormatting sqref="H8">
    <cfRule type="containsText" dxfId="29" priority="31" operator="containsText" text="Action Required">
      <formula>NOT(ISERROR(SEARCH("Action Required",H8)))</formula>
    </cfRule>
  </conditionalFormatting>
  <conditionalFormatting sqref="J2:N2">
    <cfRule type="cellIs" dxfId="28" priority="30" operator="notEqual">
      <formula>0</formula>
    </cfRule>
  </conditionalFormatting>
  <conditionalFormatting sqref="J6 J8:J14">
    <cfRule type="cellIs" dxfId="27" priority="29" operator="equal">
      <formula>0</formula>
    </cfRule>
  </conditionalFormatting>
  <conditionalFormatting sqref="M6 M8:M14">
    <cfRule type="cellIs" dxfId="26" priority="28" operator="equal">
      <formula>0</formula>
    </cfRule>
  </conditionalFormatting>
  <conditionalFormatting sqref="J6 M6 M8:M14 J8:J14">
    <cfRule type="cellIs" dxfId="25" priority="25" operator="equal">
      <formula>"In Progress"</formula>
    </cfRule>
    <cfRule type="cellIs" dxfId="24" priority="26" operator="equal">
      <formula>"Log Issues"</formula>
    </cfRule>
    <cfRule type="cellIs" dxfId="23" priority="27" operator="equal">
      <formula>"N/A"</formula>
    </cfRule>
  </conditionalFormatting>
  <conditionalFormatting sqref="K6:L6 K8:L9">
    <cfRule type="expression" dxfId="22" priority="24">
      <formula>$J6="Log Issues"</formula>
    </cfRule>
  </conditionalFormatting>
  <conditionalFormatting sqref="N6 N8:N9">
    <cfRule type="expression" dxfId="21" priority="23">
      <formula>$M6="Log Issues"</formula>
    </cfRule>
  </conditionalFormatting>
  <conditionalFormatting sqref="G9">
    <cfRule type="containsText" dxfId="20" priority="22" operator="containsText" text="New Tag Required">
      <formula>NOT(ISERROR(SEARCH("New Tag Required",G9)))</formula>
    </cfRule>
  </conditionalFormatting>
  <conditionalFormatting sqref="H9">
    <cfRule type="containsText" dxfId="19" priority="21" operator="containsText" text="New Sign Required">
      <formula>NOT(ISERROR(SEARCH("New Sign Required",H9)))</formula>
    </cfRule>
  </conditionalFormatting>
  <conditionalFormatting sqref="H9">
    <cfRule type="containsText" dxfId="18" priority="19" operator="containsText" text="Action Required">
      <formula>NOT(ISERROR(SEARCH("Action Required",H9)))</formula>
    </cfRule>
  </conditionalFormatting>
  <conditionalFormatting sqref="H1:H6 H8:H1048576">
    <cfRule type="containsText" dxfId="17" priority="17" operator="containsText" text="Remove Old Sign">
      <formula>NOT(ISERROR(SEARCH("Remove Old Sign",H1)))</formula>
    </cfRule>
    <cfRule type="containsText" dxfId="16" priority="18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16" operator="containsText" text="Remove Old Tag">
      <formula>NOT(ISERROR(SEARCH("Remove Old Tag",G1)))</formula>
    </cfRule>
  </conditionalFormatting>
  <conditionalFormatting sqref="D7">
    <cfRule type="containsText" dxfId="14" priority="15" operator="containsText" text="Yes">
      <formula>NOT(ISERROR(SEARCH("Yes",D7)))</formula>
    </cfRule>
  </conditionalFormatting>
  <conditionalFormatting sqref="G7">
    <cfRule type="containsText" dxfId="13" priority="14" operator="containsText" text="New Tag Required">
      <formula>NOT(ISERROR(SEARCH("New Tag Required",G7)))</formula>
    </cfRule>
  </conditionalFormatting>
  <conditionalFormatting sqref="H7">
    <cfRule type="containsText" dxfId="12" priority="13" operator="containsText" text="New Sign Required">
      <formula>NOT(ISERROR(SEARCH("New Sign Required",H7)))</formula>
    </cfRule>
  </conditionalFormatting>
  <conditionalFormatting sqref="G7">
    <cfRule type="containsText" dxfId="11" priority="12" operator="containsText" text="Action Required">
      <formula>NOT(ISERROR(SEARCH("Action Required",G7)))</formula>
    </cfRule>
  </conditionalFormatting>
  <conditionalFormatting sqref="H7">
    <cfRule type="containsText" dxfId="10" priority="11" operator="containsText" text="Action Required">
      <formula>NOT(ISERROR(SEARCH("Action Required",H7)))</formula>
    </cfRule>
  </conditionalFormatting>
  <conditionalFormatting sqref="J7">
    <cfRule type="cellIs" dxfId="9" priority="10" operator="equal">
      <formula>0</formula>
    </cfRule>
  </conditionalFormatting>
  <conditionalFormatting sqref="M7">
    <cfRule type="cellIs" dxfId="8" priority="9" operator="equal">
      <formula>0</formula>
    </cfRule>
  </conditionalFormatting>
  <conditionalFormatting sqref="J7 M7">
    <cfRule type="cellIs" dxfId="7" priority="6" operator="equal">
      <formula>"In Progress"</formula>
    </cfRule>
    <cfRule type="cellIs" dxfId="6" priority="7" operator="equal">
      <formula>"Log Issues"</formula>
    </cfRule>
    <cfRule type="cellIs" dxfId="5" priority="8" operator="equal">
      <formula>"N/A"</formula>
    </cfRule>
  </conditionalFormatting>
  <conditionalFormatting sqref="K7:L7">
    <cfRule type="expression" dxfId="4" priority="5">
      <formula>$J7="Log Issues"</formula>
    </cfRule>
  </conditionalFormatting>
  <conditionalFormatting sqref="N7">
    <cfRule type="expression" dxfId="3" priority="4">
      <formula>$M7="Log Issues"</formula>
    </cfRule>
  </conditionalFormatting>
  <conditionalFormatting sqref="H7">
    <cfRule type="containsText" dxfId="2" priority="2" operator="containsText" text="Remove Old Sign">
      <formula>NOT(ISERROR(SEARCH("Remove Old Sign",H7)))</formula>
    </cfRule>
    <cfRule type="containsText" dxfId="1" priority="3" operator="containsText" text="Move Sign to New Location">
      <formula>NOT(ISERROR(SEARCH("Move Sign to New Location",H7)))</formula>
    </cfRule>
  </conditionalFormatting>
  <conditionalFormatting sqref="G7">
    <cfRule type="containsText" dxfId="0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H183:H387">
      <formula1>DoorSignage</formula1>
    </dataValidation>
    <dataValidation type="list" allowBlank="1" showInputMessage="1" showErrorMessage="1" sqref="D6:D5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H18:H182 H15</xm:sqref>
        </x14:dataValidation>
        <x14:dataValidation type="list" allowBlank="1" showInputMessage="1" showErrorMessage="1">
          <x14:formula1>
            <xm:f>Lookup!$A$1:$A$4</xm:f>
          </x14:formula1>
          <xm:sqref>G18:G182 G15</xm:sqref>
        </x14:dataValidation>
        <x14:dataValidation type="list" allowBlank="1" showInputMessage="1" showErrorMessage="1">
          <x14:formula1>
            <xm:f>[1]Lookup!#REF!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 C8:C182</xm:sqref>
        </x14:dataValidation>
        <x14:dataValidation type="list" allowBlank="1" showInputMessage="1" showErrorMessage="1">
          <x14:formula1>
            <xm:f>Lookup!$A$1:$A$8</xm:f>
          </x14:formula1>
          <xm:sqref>G6 G8:G14</xm:sqref>
        </x14:dataValidation>
        <x14:dataValidation type="list" allowBlank="1" showInputMessage="1" showErrorMessage="1">
          <x14:formula1>
            <xm:f>Lookup!$D$1:$D$10</xm:f>
          </x14:formula1>
          <xm:sqref>H6 H8:H14</xm:sqref>
        </x14:dataValidation>
        <x14:dataValidation type="list" allowBlank="1" showInputMessage="1" showErrorMessage="1">
          <x14:formula1>
            <xm:f>Lookup!$F$1:$F$7</xm:f>
          </x14:formula1>
          <xm:sqref>J6 J8:J14</xm:sqref>
        </x14:dataValidation>
        <x14:dataValidation type="list" allowBlank="1" showInputMessage="1" showErrorMessage="1">
          <x14:formula1>
            <xm:f>Lookup!$F$1:$F$8</xm:f>
          </x14:formula1>
          <xm:sqref>M6 M8:M14</xm:sqref>
        </x14:dataValidation>
        <x14:dataValidation type="list" allowBlank="1" showInputMessage="1" showErrorMessage="1">
          <x14:formula1>
            <xm:f>[2]Lookup!#REF!</xm:f>
          </x14:formula1>
          <xm:sqref>M7 G7:H7 J7</xm:sqref>
        </x14:dataValidation>
        <x14:dataValidation type="list" allowBlank="1" showInputMessage="1">
          <x14:formula1>
            <xm:f>[2]Lookup!#REF!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1" t="s">
        <v>50</v>
      </c>
    </row>
    <row r="10" spans="1:6" s="1" customFormat="1" x14ac:dyDescent="0.3">
      <c r="E10" s="51" t="s">
        <v>33</v>
      </c>
    </row>
    <row r="11" spans="1:6" x14ac:dyDescent="0.3">
      <c r="E11" s="51" t="s">
        <v>20</v>
      </c>
    </row>
    <row r="12" spans="1:6" x14ac:dyDescent="0.3">
      <c r="E12" s="51" t="s">
        <v>24</v>
      </c>
    </row>
    <row r="13" spans="1:6" x14ac:dyDescent="0.3">
      <c r="E13" s="51" t="s">
        <v>53</v>
      </c>
    </row>
    <row r="14" spans="1:6" x14ac:dyDescent="0.3">
      <c r="E14" s="51" t="s">
        <v>51</v>
      </c>
    </row>
    <row r="15" spans="1:6" x14ac:dyDescent="0.3">
      <c r="E15" s="51" t="s">
        <v>22</v>
      </c>
    </row>
    <row r="16" spans="1:6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3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3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3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3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3">
      <c r="A246" s="2" t="str">
        <f>([3]UKBuilding_List!A246)</f>
        <v>0286</v>
      </c>
      <c r="B246" s="3" t="str">
        <f>([3]UKBuilding_List!B246)</f>
        <v>ASTeCC</v>
      </c>
    </row>
    <row r="247" spans="1:2" x14ac:dyDescent="0.3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3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3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3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3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3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3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3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3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3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3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3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3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3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3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3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3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3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3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3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3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3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3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3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3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3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3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3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3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3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3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3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3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3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3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3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3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3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3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3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3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3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3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3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3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3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3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3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3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3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3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3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3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3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3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3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3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3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3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3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3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3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3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3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3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3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3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3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3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3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3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3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3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3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3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3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3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3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3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3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3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3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3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3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3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3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3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3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3">
      <c r="A356" s="2" t="str">
        <f>([3]UKBuilding_List!A356)</f>
        <v>0602</v>
      </c>
      <c r="B356" s="3" t="str">
        <f>([3]UKBuilding_List!B356)</f>
        <v>Pavilion A</v>
      </c>
    </row>
    <row r="357" spans="1:2" x14ac:dyDescent="0.3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3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3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3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3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3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3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3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3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3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3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3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3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3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3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3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3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3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3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3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3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3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3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3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3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3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3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3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3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3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3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3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3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3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3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3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3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3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3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3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3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3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3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3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3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3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3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3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3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3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3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3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3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3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3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3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3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3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3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3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3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3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2014-06-17T21:34:15Z</dcterms:modified>
</cp:coreProperties>
</file>