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29\"/>
    </mc:Choice>
  </mc:AlternateContent>
  <bookViews>
    <workbookView xWindow="29925" yWindow="735" windowWidth="21600" windowHeight="1336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Changes'!$A$1:$I$26</definedName>
    <definedName name="_xlnm.Print_Area" localSheetId="1">'SAP Changes'!$A$1:$I$5</definedName>
    <definedName name="TagStatus">Lookup!$A$1:$A$3</definedName>
    <definedName name="YesNo" localSheetId="1">[1]Lookup!$B$1:$B$3</definedName>
    <definedName name="YesNo">Lookup!$B$1:$B$3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" l="1"/>
  <c r="G33" i="1" l="1"/>
  <c r="E2" i="4" l="1"/>
  <c r="E1" i="4"/>
  <c r="M33" i="1" l="1"/>
  <c r="J33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  <c r="K2" i="1"/>
</calcChain>
</file>

<file path=xl/sharedStrings.xml><?xml version="1.0" encoding="utf-8"?>
<sst xmlns="http://schemas.openxmlformats.org/spreadsheetml/2006/main" count="263" uniqueCount="148">
  <si>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</si>
  <si>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</si>
  <si>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</si>
  <si>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</si>
  <si>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</si>
  <si>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</si>
  <si>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</si>
  <si>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</si>
  <si>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</si>
  <si>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</si>
  <si>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</si>
  <si>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</si>
  <si>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</si>
  <si>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</si>
  <si>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</si>
  <si>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</si>
  <si>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</si>
  <si>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</si>
  <si>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</si>
  <si>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</si>
  <si>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</si>
  <si>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</si>
  <si>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</si>
  <si>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</si>
  <si>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</si>
  <si>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</si>
  <si>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</si>
  <si>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</si>
  <si>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</si>
  <si>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</si>
  <si>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</si>
  <si>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</si>
  <si>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</si>
  <si>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</si>
  <si>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</si>
  <si>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</si>
  <si>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</si>
  <si>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</si>
  <si>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</si>
  <si>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</si>
  <si>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</si>
  <si>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</si>
  <si>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</si>
  <si>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</si>
  <si>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</si>
  <si>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</si>
  <si>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</si>
  <si>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</si>
  <si>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</si>
  <si>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</si>
  <si>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</si>
  <si>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</si>
  <si>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</si>
  <si>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</si>
  <si>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</si>
  <si>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</si>
  <si>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</si>
  <si>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</si>
  <si>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</si>
  <si>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</si>
  <si>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</si>
  <si>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</si>
  <si>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</si>
  <si>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</si>
  <si>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</si>
  <si>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</si>
  <si>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</si>
  <si>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</si>
  <si>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</si>
  <si>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</si>
  <si>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</si>
  <si>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</si>
  <si>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</si>
  <si>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</si>
  <si>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</si>
  <si>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</si>
  <si>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</si>
  <si>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Sawyer Wilson</t>
  </si>
  <si>
    <t>LX-0229-00-01</t>
  </si>
  <si>
    <t>AGR. DISTRIBUTION - Room 001</t>
  </si>
  <si>
    <t>LX-0229-00-02</t>
  </si>
  <si>
    <t>AGR. DISTRIBUTION - Room 002</t>
  </si>
  <si>
    <t>LX-0229-00-03</t>
  </si>
  <si>
    <t>AGR. DISTRIBUTION - Room 003</t>
  </si>
  <si>
    <t>LX-0229-00-05</t>
  </si>
  <si>
    <t>AGR. DISTRIBUTION - Room 005</t>
  </si>
  <si>
    <t>LX-0229-00-06</t>
  </si>
  <si>
    <t>AGR. DISTRIBUTION - Room 006</t>
  </si>
  <si>
    <t>LX-0229-00-07</t>
  </si>
  <si>
    <t>AGR. DISTRIBUTION - Room 007</t>
  </si>
  <si>
    <t>LX-0229-00-08</t>
  </si>
  <si>
    <t>AGR. DISTRIBUTION - Room 008</t>
  </si>
  <si>
    <t>LX-0229-00-09</t>
  </si>
  <si>
    <t>AGR. DISTRIBUTION - Room 009</t>
  </si>
  <si>
    <t>LX-0229-00-10</t>
  </si>
  <si>
    <t>AGR. DISTRIBUTION - Room 010</t>
  </si>
  <si>
    <t>LX-0229-00-18</t>
  </si>
  <si>
    <t>AGR. DISTRIBUTION - Room 018</t>
  </si>
  <si>
    <t>LX-0229-00-19</t>
  </si>
  <si>
    <t>AGR. DISTRIBUTION - Room 019</t>
  </si>
  <si>
    <t>19</t>
  </si>
  <si>
    <t>0229</t>
  </si>
  <si>
    <t>01</t>
  </si>
  <si>
    <t>Re-numbered ALL rooms in this building</t>
  </si>
  <si>
    <t>4A</t>
  </si>
  <si>
    <t>7A</t>
  </si>
  <si>
    <t>includes closet</t>
  </si>
  <si>
    <t>Building Addition 5/30/2002</t>
  </si>
  <si>
    <t>LX-0229-00</t>
  </si>
  <si>
    <t>AGR. DISTRIBUTION  - Floor 00</t>
  </si>
  <si>
    <t>LX-0229-01-0101</t>
  </si>
  <si>
    <t>LX-0229-01-0102</t>
  </si>
  <si>
    <t>LX-0229-01-0103</t>
  </si>
  <si>
    <t>LX-0229-01-0104</t>
  </si>
  <si>
    <t>LX-0229-01-0104A</t>
  </si>
  <si>
    <t>LX-0229-01-0105</t>
  </si>
  <si>
    <t>LX-0229-01-0106</t>
  </si>
  <si>
    <t>LX-0229-01-0107</t>
  </si>
  <si>
    <t>LX-0229-01-0107A</t>
  </si>
  <si>
    <t>LX-0229-01-0108</t>
  </si>
  <si>
    <t>LX-0229-01-0109</t>
  </si>
  <si>
    <t>LX-0229-01-0110</t>
  </si>
  <si>
    <t>LX-0229-01-0111</t>
  </si>
  <si>
    <t>AGR. DISTRIBUTION - Room 1</t>
  </si>
  <si>
    <t>AGR. DISTRIBUTION - Room 2</t>
  </si>
  <si>
    <t>AGR. DISTRIBUTION - Room 3</t>
  </si>
  <si>
    <t>AGR. DISTRIBUTION - Room 4</t>
  </si>
  <si>
    <t>AGR. DISTRIBUTION - Room 5</t>
  </si>
  <si>
    <t>AGR. DISTRIBUTION - Room 6</t>
  </si>
  <si>
    <t>AGR. DISTRIBUTION - Room 7</t>
  </si>
  <si>
    <t>AGR. DISTRIBUTION - Room 8</t>
  </si>
  <si>
    <t>AGR. DISTRIBUTION - Room 9</t>
  </si>
  <si>
    <t>AGR. DISTRIBUTION - Room 10</t>
  </si>
  <si>
    <t>AGR. DISTRIBUTION - Room 11</t>
  </si>
  <si>
    <t>AGR. DISTRIBUTION - Room 4A</t>
  </si>
  <si>
    <t>AGR. DISTRIBUTION - Room 7A</t>
  </si>
  <si>
    <t>LX-0229-01</t>
  </si>
  <si>
    <t>AGR. DISTRIBUTION  - Floor 01</t>
  </si>
  <si>
    <t>Change to Floor 01</t>
  </si>
  <si>
    <t>Change to LX-0229-01-0102</t>
  </si>
  <si>
    <t>Change to LX-0229-01-0103</t>
  </si>
  <si>
    <t>Change to LX-0229-01-0104</t>
  </si>
  <si>
    <t>Change to LX-0229-01-0105</t>
  </si>
  <si>
    <t>Change to LX-0229-01-0107</t>
  </si>
  <si>
    <t>Change to LX-0229-01-0109</t>
  </si>
  <si>
    <t>Change to LX-0229-01-0104A</t>
  </si>
  <si>
    <t>Change to LX-0229-01-0107A</t>
  </si>
  <si>
    <t>could not find on old floor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</si>
</sst>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0" borderId="0" xfId="0" applyNumberFormat="1"/>
    <xf numFmtId="49" fontId="0" fillId="0" borderId="0" xfId="0" quotePrefix="1" applyNumberFormat="1" applyFont="1" applyBorder="1" applyProtection="1">
      <protection locked="0"/>
    </xf>
    <xf numFmtId="0" fontId="0" fillId="0" borderId="0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18" fillId="0" borderId="0" xfId="42" applyFont="1" applyBorder="1" applyAlignment="1" applyProtection="1">
      <alignment horizontal="left"/>
      <protection locked="0"/>
    </xf>
    <xf numFmtId="14" fontId="0" fillId="0" borderId="0" xfId="0" applyNumberFormat="1" applyFont="1" applyBorder="1" applyProtection="1">
      <protection locked="0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0" fillId="0" borderId="0" xfId="0" applyFont="1" applyBorder="1" applyAlignment="1">
      <alignment wrapText="1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3" fontId="21" fillId="0" borderId="0" xfId="43" applyNumberFormat="1" applyFont="1" applyFill="1" applyAlignment="1" applyProtection="1">
      <alignment horizontal="right" wrapText="1"/>
      <protection locked="0"/>
    </xf>
    <xf numFmtId="3" fontId="21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Font="1" applyAlignment="1" applyProtection="1">
      <alignment wrapText="1"/>
      <protection locked="0"/>
    </xf>
    <xf numFmtId="0" fontId="0" fillId="0" borderId="0" xfId="0" applyFont="1" applyBorder="1" applyAlignment="1">
      <alignment horizontal="center" wrapText="1"/>
    </xf>
    <xf numFmtId="49" fontId="0" fillId="0" borderId="0" xfId="0" applyNumberFormat="1" applyFont="1" applyBorder="1" applyAlignment="1" applyProtection="1">
      <alignment horizontal="center"/>
      <protection locked="0"/>
    </xf>
    <xf numFmtId="49" fontId="18" fillId="0" borderId="0" xfId="43" applyNumberFormat="1" applyFont="1" applyAlignment="1" applyProtection="1">
      <alignment horizontal="center"/>
      <protection locked="0"/>
    </xf>
    <xf numFmtId="0" fontId="18" fillId="0" borderId="0" xfId="42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center"/>
      <protection locked="0"/>
    </xf>
    <xf numFmtId="1" fontId="18" fillId="0" borderId="0" xfId="43" applyNumberFormat="1" applyFont="1" applyAlignment="1" applyProtection="1">
      <alignment horizontal="center"/>
      <protection locked="0"/>
    </xf>
    <xf numFmtId="0" fontId="18" fillId="0" borderId="0" xfId="43" applyNumberFormat="1" applyFont="1" applyAlignment="1" applyProtection="1">
      <alignment horizontal="center"/>
      <protection locked="0"/>
    </xf>
    <xf numFmtId="164" fontId="0" fillId="0" borderId="0" xfId="44" applyNumberFormat="1" applyFont="1" applyBorder="1" applyAlignment="1">
      <alignment wrapText="1"/>
    </xf>
    <xf numFmtId="164" fontId="0" fillId="0" borderId="0" xfId="44" applyNumberFormat="1" applyFont="1" applyBorder="1" applyAlignment="1" applyProtection="1">
      <alignment wrapText="1"/>
      <protection locked="0"/>
    </xf>
    <xf numFmtId="164" fontId="0" fillId="0" borderId="0" xfId="44" applyNumberFormat="1" applyFont="1" applyBorder="1" applyProtection="1">
      <protection locked="0"/>
    </xf>
    <xf numFmtId="164" fontId="0" fillId="0" borderId="0" xfId="44" applyNumberFormat="1" applyFont="1" applyFill="1" applyBorder="1" applyAlignment="1" applyProtection="1">
      <alignment wrapText="1"/>
      <protection locked="0"/>
    </xf>
    <xf numFmtId="164" fontId="0" fillId="0" borderId="0" xfId="44" applyNumberFormat="1" applyFont="1" applyAlignment="1" applyProtection="1">
      <alignment wrapText="1"/>
      <protection locked="0"/>
    </xf>
    <xf numFmtId="49" fontId="0" fillId="0" borderId="0" xfId="0" applyNumberFormat="1" applyFont="1" applyFill="1" applyProtection="1">
      <protection locked="0"/>
    </xf>
    <xf numFmtId="49" fontId="0" fillId="38" borderId="0" xfId="0" applyNumberFormat="1" applyFont="1" applyFill="1" applyProtection="1">
      <protection locked="0"/>
    </xf>
    <xf numFmtId="0" fontId="0" fillId="38" borderId="0" xfId="0" applyFont="1" applyFill="1" applyProtection="1"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49" fontId="0" fillId="38" borderId="20" xfId="0" applyNumberFormat="1" applyFont="1" applyFill="1" applyBorder="1" applyAlignment="1" applyProtection="1">
      <alignment horizontal="left"/>
      <protection locked="0"/>
    </xf>
    <xf numFmtId="49" fontId="0" fillId="39" borderId="0" xfId="0" applyNumberFormat="1" applyFill="1"/>
    <xf numFmtId="49" fontId="16" fillId="0" borderId="10" xfId="0" applyNumberFormat="1" applyFont="1" applyBorder="1" applyAlignment="1" applyProtection="1"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0487</v>
          </cell>
          <cell r="B273">
            <v>487</v>
          </cell>
          <cell r="C273" t="str">
            <v>518 Oldham Ct</v>
          </cell>
          <cell r="D273" t="str">
            <v>518 Oldham Ct</v>
          </cell>
        </row>
        <row r="274">
          <cell r="A274" t="str">
            <v>0488</v>
          </cell>
          <cell r="B274">
            <v>488</v>
          </cell>
          <cell r="C274" t="str">
            <v>Woodland Early Learning Center</v>
          </cell>
          <cell r="D274" t="str">
            <v>Woodland Early Learning Center</v>
          </cell>
        </row>
        <row r="275">
          <cell r="A275" t="str">
            <v>0489</v>
          </cell>
          <cell r="B275">
            <v>489</v>
          </cell>
          <cell r="C275" t="str">
            <v>1117 South Limestone</v>
          </cell>
          <cell r="D275" t="str">
            <v>1117 South Limestone</v>
          </cell>
        </row>
        <row r="276">
          <cell r="A276" t="str">
            <v>0490</v>
          </cell>
          <cell r="B276">
            <v>490</v>
          </cell>
          <cell r="C276" t="str">
            <v>Environmental Quality Management</v>
          </cell>
          <cell r="D276" t="str">
            <v>Environmental Quality Management</v>
          </cell>
        </row>
        <row r="277">
          <cell r="A277" t="str">
            <v>0494</v>
          </cell>
          <cell r="B277">
            <v>494</v>
          </cell>
          <cell r="C277" t="str">
            <v>Stuckert Career Center</v>
          </cell>
          <cell r="D277" t="str">
            <v>Stuckert Career Center</v>
          </cell>
        </row>
        <row r="278">
          <cell r="A278" t="str">
            <v>0495</v>
          </cell>
          <cell r="B278">
            <v>495</v>
          </cell>
          <cell r="C278" t="str">
            <v>James F. Hardymon Communications Building</v>
          </cell>
          <cell r="D278" t="str">
            <v>James F. Hardymon Communications Building</v>
          </cell>
        </row>
        <row r="279">
          <cell r="A279" t="str">
            <v>0503</v>
          </cell>
          <cell r="B279">
            <v>503</v>
          </cell>
          <cell r="C279" t="str">
            <v>Ralph G Anderson Building (Mech Eng)</v>
          </cell>
          <cell r="D279" t="str">
            <v>Ralph G Anderson Building (Mech Eng)</v>
          </cell>
        </row>
        <row r="280">
          <cell r="A280" t="str">
            <v>0504</v>
          </cell>
          <cell r="B280">
            <v>504</v>
          </cell>
          <cell r="C280" t="str">
            <v>Phi Gamma Delta Fraternity (FIJI)</v>
          </cell>
          <cell r="D280" t="str">
            <v>Phi Gamma Delta Fraternity (FIJI)</v>
          </cell>
        </row>
        <row r="281">
          <cell r="A281" t="str">
            <v>0505</v>
          </cell>
          <cell r="B281">
            <v>505</v>
          </cell>
          <cell r="C281" t="str">
            <v>Kappa Sigma Fraternity</v>
          </cell>
          <cell r="D281" t="str">
            <v>Kappa Sigma Fraternity</v>
          </cell>
        </row>
        <row r="282">
          <cell r="A282" t="str">
            <v>0507</v>
          </cell>
          <cell r="B282">
            <v>507</v>
          </cell>
          <cell r="C282" t="str">
            <v>Sigma Alpha Epsilon Fraternity</v>
          </cell>
          <cell r="D282" t="str">
            <v>Sigma Alpha Epsilon Fraternity</v>
          </cell>
        </row>
        <row r="283">
          <cell r="A283" t="str">
            <v>0509</v>
          </cell>
          <cell r="B283">
            <v>509</v>
          </cell>
          <cell r="C283" t="str">
            <v>Biomedical Biological Sciences Research Building</v>
          </cell>
          <cell r="D283" t="str">
            <v>Biomedical Biological Sciences Research Bldg</v>
          </cell>
        </row>
        <row r="284">
          <cell r="A284" t="str">
            <v>0514</v>
          </cell>
          <cell r="B284">
            <v>514</v>
          </cell>
          <cell r="C284" t="str">
            <v>Central Utility Plant #4</v>
          </cell>
          <cell r="D284" t="str">
            <v>Central Utility Plant #4</v>
          </cell>
        </row>
        <row r="285">
          <cell r="A285" t="str">
            <v>0517</v>
          </cell>
          <cell r="B285">
            <v>517</v>
          </cell>
          <cell r="C285" t="str">
            <v>College of Medicine Learning Center</v>
          </cell>
          <cell r="D285" t="str">
            <v>College of Medicine Learning Center</v>
          </cell>
        </row>
        <row r="286">
          <cell r="A286" t="str">
            <v>0518</v>
          </cell>
          <cell r="B286">
            <v>518</v>
          </cell>
          <cell r="C286" t="str">
            <v>BBSRB Generator Building</v>
          </cell>
          <cell r="D286" t="str">
            <v>BBSRB Generator Building</v>
          </cell>
        </row>
        <row r="287">
          <cell r="A287" t="str">
            <v>0564</v>
          </cell>
          <cell r="B287">
            <v>564</v>
          </cell>
          <cell r="C287" t="str">
            <v>630 South Broadway</v>
          </cell>
          <cell r="D287" t="str">
            <v>630 South Broadway</v>
          </cell>
        </row>
        <row r="288">
          <cell r="A288" t="str">
            <v>0565</v>
          </cell>
          <cell r="B288">
            <v>565</v>
          </cell>
          <cell r="C288" t="str">
            <v>John T. Smith Hall</v>
          </cell>
          <cell r="D288" t="str">
            <v>John T. Smith Hall</v>
          </cell>
        </row>
        <row r="289">
          <cell r="A289" t="str">
            <v>0566</v>
          </cell>
          <cell r="B289">
            <v>566</v>
          </cell>
          <cell r="C289" t="str">
            <v>Dale E. Baldwin Hall</v>
          </cell>
          <cell r="D289" t="str">
            <v>Dale E. Baldwin Hall</v>
          </cell>
        </row>
        <row r="290">
          <cell r="A290" t="str">
            <v>0567</v>
          </cell>
          <cell r="B290">
            <v>567</v>
          </cell>
          <cell r="C290" t="str">
            <v>Margaret Ingels Hall</v>
          </cell>
          <cell r="D290" t="str">
            <v>Margaret Ingels Hall</v>
          </cell>
        </row>
        <row r="291">
          <cell r="A291" t="str">
            <v>0568</v>
          </cell>
          <cell r="B291">
            <v>568</v>
          </cell>
          <cell r="C291" t="str">
            <v>David P. Roselle Hall</v>
          </cell>
          <cell r="D291" t="str">
            <v>David P. Roselle Hall</v>
          </cell>
        </row>
        <row r="292">
          <cell r="A292" t="str">
            <v>0571</v>
          </cell>
          <cell r="B292">
            <v>571</v>
          </cell>
          <cell r="C292" t="str">
            <v>Parking Structure #6</v>
          </cell>
          <cell r="D292" t="str">
            <v>Parking Structure #6</v>
          </cell>
        </row>
        <row r="293">
          <cell r="A293" t="str">
            <v>0572</v>
          </cell>
          <cell r="B293">
            <v>572</v>
          </cell>
          <cell r="C293" t="str">
            <v>Parking Structure #7</v>
          </cell>
          <cell r="D293" t="str">
            <v>Parking Structure #7</v>
          </cell>
        </row>
        <row r="294">
          <cell r="A294" t="str">
            <v>0582</v>
          </cell>
          <cell r="B294">
            <v>582</v>
          </cell>
          <cell r="C294" t="str">
            <v>University Health Service</v>
          </cell>
          <cell r="D294" t="str">
            <v>University Health Service</v>
          </cell>
        </row>
        <row r="295">
          <cell r="A295" t="str">
            <v>0585</v>
          </cell>
          <cell r="B295">
            <v>585</v>
          </cell>
          <cell r="C295" t="str">
            <v>Baseball Training Pavilion</v>
          </cell>
          <cell r="D295" t="str">
            <v>Baseball Training Pavilion</v>
          </cell>
        </row>
        <row r="296">
          <cell r="A296" t="str">
            <v>0592</v>
          </cell>
          <cell r="B296">
            <v>592</v>
          </cell>
          <cell r="C296" t="str">
            <v>Storage Shed</v>
          </cell>
          <cell r="D296" t="str">
            <v>Storage Shed</v>
          </cell>
        </row>
        <row r="297">
          <cell r="A297" t="str">
            <v>0596</v>
          </cell>
          <cell r="B297">
            <v>596</v>
          </cell>
          <cell r="C297" t="str">
            <v>Lee T. Todd, Jr. Building</v>
          </cell>
          <cell r="D297" t="str">
            <v>Lee T. Todd, Jr. Building</v>
          </cell>
        </row>
        <row r="298">
          <cell r="A298" t="str">
            <v>0601</v>
          </cell>
          <cell r="B298">
            <v>601</v>
          </cell>
          <cell r="C298" t="str">
            <v>Parking Structure #8</v>
          </cell>
          <cell r="D298" t="str">
            <v>Parking Structure #8</v>
          </cell>
        </row>
        <row r="299">
          <cell r="A299" t="str">
            <v>0602</v>
          </cell>
          <cell r="B299">
            <v>602</v>
          </cell>
          <cell r="C299" t="str">
            <v>Pavilion A</v>
          </cell>
          <cell r="D299" t="str">
            <v>Pavilion A</v>
          </cell>
        </row>
        <row r="300">
          <cell r="A300" t="str">
            <v>0604</v>
          </cell>
          <cell r="B300">
            <v>604</v>
          </cell>
          <cell r="C300" t="str">
            <v>Joe Craft Center</v>
          </cell>
          <cell r="D300" t="str">
            <v>Joe Craft Center</v>
          </cell>
        </row>
        <row r="301">
          <cell r="A301" t="str">
            <v>0611</v>
          </cell>
          <cell r="B301">
            <v>611</v>
          </cell>
          <cell r="C301" t="str">
            <v>Medical Office Building (Samaritan)</v>
          </cell>
          <cell r="D301" t="str">
            <v>Medical Office Building (Samaritan)</v>
          </cell>
        </row>
        <row r="302">
          <cell r="A302" t="str">
            <v>0612</v>
          </cell>
          <cell r="B302">
            <v>612</v>
          </cell>
          <cell r="C302" t="str">
            <v>Samaritan Chiller Building</v>
          </cell>
          <cell r="D302" t="str">
            <v>Samaritan Chiller Building</v>
          </cell>
        </row>
        <row r="303">
          <cell r="A303" t="str">
            <v>0613</v>
          </cell>
          <cell r="B303">
            <v>613</v>
          </cell>
          <cell r="C303" t="str">
            <v>Samaritan Parking Structure</v>
          </cell>
          <cell r="D303" t="str">
            <v>Samaritan Parking Structure</v>
          </cell>
        </row>
        <row r="304">
          <cell r="A304" t="str">
            <v>0616</v>
          </cell>
          <cell r="B304">
            <v>616</v>
          </cell>
          <cell r="C304" t="str">
            <v>Seaton Center Storage</v>
          </cell>
          <cell r="D304" t="str">
            <v>Seaton Center Storage</v>
          </cell>
        </row>
        <row r="305">
          <cell r="A305" t="str">
            <v>0618</v>
          </cell>
          <cell r="B305">
            <v>618</v>
          </cell>
          <cell r="C305" t="str">
            <v>MacAdam Student Observatory</v>
          </cell>
          <cell r="D305" t="str">
            <v>MacAdam Student Observatory</v>
          </cell>
        </row>
        <row r="306">
          <cell r="A306" t="str">
            <v>0626</v>
          </cell>
          <cell r="B306">
            <v>626</v>
          </cell>
          <cell r="C306" t="str">
            <v>1119 S. Limestone</v>
          </cell>
          <cell r="D306" t="str">
            <v>1119 S. Limestone</v>
          </cell>
        </row>
        <row r="307">
          <cell r="A307" t="str">
            <v>0633</v>
          </cell>
          <cell r="B307">
            <v>633</v>
          </cell>
          <cell r="C307" t="str">
            <v>Davis Marksbury Building</v>
          </cell>
          <cell r="D307" t="str">
            <v>Davis Marksbury Building</v>
          </cell>
        </row>
        <row r="308">
          <cell r="A308" t="str">
            <v>0644</v>
          </cell>
          <cell r="B308">
            <v>644</v>
          </cell>
          <cell r="C308" t="str">
            <v>Wildcat Coal Lodge</v>
          </cell>
          <cell r="D308" t="str">
            <v>Wildcat Coal Lodge</v>
          </cell>
        </row>
        <row r="309">
          <cell r="A309" t="str">
            <v>0651</v>
          </cell>
          <cell r="B309">
            <v>651</v>
          </cell>
          <cell r="C309" t="str">
            <v>Mandrell Hall</v>
          </cell>
          <cell r="D309" t="str">
            <v>Mandrell Hall</v>
          </cell>
        </row>
        <row r="310">
          <cell r="A310" t="str">
            <v>0652</v>
          </cell>
          <cell r="B310">
            <v>652</v>
          </cell>
          <cell r="C310" t="str">
            <v>Bosworth Hall</v>
          </cell>
          <cell r="D310" t="str">
            <v>Bosworth Hall</v>
          </cell>
        </row>
        <row r="311">
          <cell r="A311" t="str">
            <v>0653</v>
          </cell>
          <cell r="B311">
            <v>653</v>
          </cell>
          <cell r="C311" t="str">
            <v>Sanders Hall</v>
          </cell>
          <cell r="D311" t="str">
            <v>Sanders Hall</v>
          </cell>
        </row>
        <row r="312">
          <cell r="A312" t="str">
            <v>0654</v>
          </cell>
          <cell r="B312">
            <v>654</v>
          </cell>
          <cell r="C312" t="str">
            <v>Building 100</v>
          </cell>
          <cell r="D312" t="str">
            <v>Building 100</v>
          </cell>
        </row>
        <row r="313">
          <cell r="A313" t="str">
            <v>0655</v>
          </cell>
          <cell r="B313">
            <v>655</v>
          </cell>
          <cell r="C313" t="str">
            <v>Building 200</v>
          </cell>
          <cell r="D313" t="str">
            <v>Building 200</v>
          </cell>
        </row>
        <row r="314">
          <cell r="A314" t="str">
            <v>0656</v>
          </cell>
          <cell r="B314">
            <v>656</v>
          </cell>
          <cell r="C314" t="str">
            <v>Building 300</v>
          </cell>
          <cell r="D314" t="str">
            <v>Building 300</v>
          </cell>
        </row>
        <row r="315">
          <cell r="A315" t="str">
            <v>0657</v>
          </cell>
          <cell r="B315">
            <v>657</v>
          </cell>
          <cell r="C315" t="str">
            <v>Building 400</v>
          </cell>
          <cell r="D315" t="str">
            <v>Building 400</v>
          </cell>
        </row>
        <row r="316">
          <cell r="A316" t="str">
            <v>0658</v>
          </cell>
          <cell r="B316">
            <v>658</v>
          </cell>
          <cell r="C316" t="str">
            <v>Maintenance Bldg.</v>
          </cell>
          <cell r="D316" t="str">
            <v>Maintenance Bldg.</v>
          </cell>
        </row>
        <row r="317">
          <cell r="A317" t="str">
            <v>0659</v>
          </cell>
          <cell r="B317">
            <v>659</v>
          </cell>
          <cell r="C317" t="str">
            <v>Gas Building</v>
          </cell>
          <cell r="D317" t="str">
            <v>Gas Building</v>
          </cell>
        </row>
        <row r="318">
          <cell r="A318" t="str">
            <v>0660</v>
          </cell>
          <cell r="B318">
            <v>660</v>
          </cell>
          <cell r="C318" t="str">
            <v>Maxwelton Ct. Apts #1</v>
          </cell>
          <cell r="D318" t="str">
            <v>Maxwelton Ct. Apts #1</v>
          </cell>
        </row>
        <row r="319">
          <cell r="A319" t="str">
            <v>0661</v>
          </cell>
          <cell r="B319">
            <v>661</v>
          </cell>
          <cell r="C319" t="str">
            <v>Maxwelton Ct. Apts #2</v>
          </cell>
          <cell r="D319" t="str">
            <v>Maxwelton Ct. Apts #2</v>
          </cell>
        </row>
        <row r="320">
          <cell r="A320" t="str">
            <v>0662</v>
          </cell>
          <cell r="B320">
            <v>662</v>
          </cell>
          <cell r="C320" t="str">
            <v>Maxwelton Ct. Apts #3</v>
          </cell>
          <cell r="D320" t="str">
            <v>Maxwelton Ct. Apts #3</v>
          </cell>
        </row>
        <row r="321">
          <cell r="A321" t="str">
            <v>0663</v>
          </cell>
          <cell r="B321">
            <v>663</v>
          </cell>
          <cell r="C321" t="str">
            <v>Maxwelton Ct. Apts #4</v>
          </cell>
          <cell r="D321" t="str">
            <v>Maxwelton Ct. Apts #4</v>
          </cell>
        </row>
        <row r="322">
          <cell r="A322" t="str">
            <v>0664</v>
          </cell>
          <cell r="B322">
            <v>664</v>
          </cell>
          <cell r="C322" t="str">
            <v>Maxwelton Ct. Apts #5</v>
          </cell>
          <cell r="D322" t="str">
            <v>Maxwelton Ct. Apts #5</v>
          </cell>
        </row>
        <row r="323">
          <cell r="A323" t="str">
            <v>0665</v>
          </cell>
          <cell r="B323">
            <v>665</v>
          </cell>
          <cell r="C323" t="str">
            <v>Maxwelton Ct. Apts #6</v>
          </cell>
          <cell r="D323" t="str">
            <v>Maxwelton Ct. Apts #6</v>
          </cell>
        </row>
        <row r="324">
          <cell r="A324" t="str">
            <v>0666</v>
          </cell>
          <cell r="B324">
            <v>666</v>
          </cell>
          <cell r="C324" t="str">
            <v>Maxwelton Ct. Apts #7</v>
          </cell>
          <cell r="D324" t="str">
            <v>Maxwelton Ct. Apts #7</v>
          </cell>
        </row>
        <row r="325">
          <cell r="A325" t="str">
            <v>0667</v>
          </cell>
          <cell r="B325">
            <v>667</v>
          </cell>
          <cell r="C325" t="str">
            <v>Maxwelton Ct. Apts #8</v>
          </cell>
          <cell r="D325" t="str">
            <v>Maxwelton Ct. Apts #8</v>
          </cell>
        </row>
        <row r="326">
          <cell r="A326" t="str">
            <v>0668</v>
          </cell>
          <cell r="B326">
            <v>668</v>
          </cell>
          <cell r="C326" t="str">
            <v>Maxwelton Ct. Apts #9</v>
          </cell>
          <cell r="D326" t="str">
            <v>Maxwelton Ct. Apts #9</v>
          </cell>
        </row>
        <row r="327">
          <cell r="A327" t="str">
            <v>0669</v>
          </cell>
          <cell r="B327">
            <v>669</v>
          </cell>
          <cell r="C327" t="str">
            <v>Maxwelton Ct. Apts #10</v>
          </cell>
          <cell r="D327" t="str">
            <v>Maxwelton Ct. Apts #10</v>
          </cell>
        </row>
        <row r="328">
          <cell r="A328" t="str">
            <v>0670</v>
          </cell>
          <cell r="B328">
            <v>670</v>
          </cell>
          <cell r="C328" t="str">
            <v>Maxwelton Ct. Apts #11</v>
          </cell>
          <cell r="D328" t="str">
            <v>Maxwelton Ct. Apts #11</v>
          </cell>
        </row>
        <row r="329">
          <cell r="A329" t="str">
            <v>0671</v>
          </cell>
          <cell r="B329">
            <v>671</v>
          </cell>
          <cell r="C329" t="str">
            <v>Maxwelton Ct. Apts #12</v>
          </cell>
          <cell r="D329" t="str">
            <v>Maxwelton Ct. Apts #12</v>
          </cell>
        </row>
        <row r="330">
          <cell r="A330" t="str">
            <v>0672</v>
          </cell>
          <cell r="B330">
            <v>672</v>
          </cell>
          <cell r="C330" t="str">
            <v>Maxwelton Ct. Apts #13</v>
          </cell>
          <cell r="D330" t="str">
            <v>Maxwelton Ct. Apts #13</v>
          </cell>
        </row>
        <row r="331">
          <cell r="A331" t="str">
            <v>0673</v>
          </cell>
          <cell r="B331">
            <v>673</v>
          </cell>
          <cell r="C331" t="str">
            <v>Maxwelton Ct. Apts #14</v>
          </cell>
          <cell r="D331" t="str">
            <v>Maxwelton Ct. Apts #14</v>
          </cell>
        </row>
        <row r="332">
          <cell r="A332" t="str">
            <v>0674</v>
          </cell>
          <cell r="B332">
            <v>674</v>
          </cell>
          <cell r="C332" t="str">
            <v>Maxwelton Ct. Apts #15</v>
          </cell>
          <cell r="D332" t="str">
            <v>Maxwelton Ct. Apts #15</v>
          </cell>
        </row>
        <row r="333">
          <cell r="A333" t="str">
            <v>0675</v>
          </cell>
          <cell r="B333">
            <v>675</v>
          </cell>
          <cell r="C333" t="str">
            <v>Maxwelton Ct. Apts #16</v>
          </cell>
          <cell r="D333" t="str">
            <v>Maxwelton Ct. Apts #16</v>
          </cell>
        </row>
        <row r="334">
          <cell r="A334" t="str">
            <v>0676</v>
          </cell>
          <cell r="B334">
            <v>676</v>
          </cell>
          <cell r="C334" t="str">
            <v>Bill Gatton Student Center</v>
          </cell>
          <cell r="D334" t="str">
            <v>Bill Gatton Student Center</v>
          </cell>
        </row>
        <row r="335">
          <cell r="A335" t="str">
            <v>0677</v>
          </cell>
          <cell r="B335">
            <v>677</v>
          </cell>
          <cell r="C335" t="str">
            <v>University Flats</v>
          </cell>
          <cell r="D335" t="str">
            <v>University Flats</v>
          </cell>
        </row>
        <row r="336">
          <cell r="A336" t="str">
            <v>0678</v>
          </cell>
          <cell r="B336">
            <v>678</v>
          </cell>
          <cell r="C336" t="str">
            <v>Lewis Hall</v>
          </cell>
          <cell r="D336" t="str">
            <v>Lewis Hall</v>
          </cell>
        </row>
        <row r="337">
          <cell r="A337" t="str">
            <v>0679</v>
          </cell>
          <cell r="B337">
            <v>679</v>
          </cell>
          <cell r="C337" t="str">
            <v>Healthy Kentucky Research Building</v>
          </cell>
          <cell r="D337" t="str">
            <v>Healthy KY Rsrch Bldg</v>
          </cell>
        </row>
        <row r="338">
          <cell r="A338" t="str">
            <v>0682</v>
          </cell>
          <cell r="B338">
            <v>682</v>
          </cell>
          <cell r="C338" t="str">
            <v>Kentucky Proud Park</v>
          </cell>
          <cell r="D338" t="str">
            <v>Kentucky Proud Park</v>
          </cell>
        </row>
        <row r="339">
          <cell r="A339" t="str">
            <v>0690</v>
          </cell>
          <cell r="B339">
            <v>690</v>
          </cell>
          <cell r="C339" t="str">
            <v>441 Rose Ln</v>
          </cell>
          <cell r="D339" t="str">
            <v>441 Rose Ln</v>
          </cell>
        </row>
        <row r="340">
          <cell r="A340" t="str">
            <v>0695</v>
          </cell>
          <cell r="B340">
            <v>695</v>
          </cell>
          <cell r="C340" t="str">
            <v>Blue Lot Bus Shelter</v>
          </cell>
          <cell r="D340" t="str">
            <v>Blue Lot Bus Shelter</v>
          </cell>
        </row>
        <row r="341">
          <cell r="A341" t="str">
            <v>0698</v>
          </cell>
          <cell r="B341">
            <v>698</v>
          </cell>
          <cell r="C341" t="str">
            <v>University Inn #1</v>
          </cell>
          <cell r="D341" t="str">
            <v>University Inn #1</v>
          </cell>
        </row>
        <row r="342">
          <cell r="A342" t="str">
            <v>0699</v>
          </cell>
          <cell r="B342">
            <v>699</v>
          </cell>
          <cell r="C342" t="str">
            <v>University Inn #2</v>
          </cell>
          <cell r="D342" t="str">
            <v>University Inn #2</v>
          </cell>
        </row>
        <row r="343">
          <cell r="A343" t="str">
            <v>0702</v>
          </cell>
          <cell r="B343">
            <v>702</v>
          </cell>
          <cell r="C343" t="str">
            <v>Soccer Support Building</v>
          </cell>
          <cell r="D343" t="str">
            <v>Soccer Support Building</v>
          </cell>
        </row>
        <row r="344">
          <cell r="A344" t="str">
            <v>0703</v>
          </cell>
          <cell r="B344">
            <v>703</v>
          </cell>
          <cell r="C344" t="str">
            <v>Senior Center</v>
          </cell>
          <cell r="D344" t="str">
            <v>Senior Center</v>
          </cell>
        </row>
        <row r="345">
          <cell r="A345" t="str">
            <v>0708</v>
          </cell>
          <cell r="B345">
            <v>708</v>
          </cell>
          <cell r="C345" t="str">
            <v>Kiln Enclosure Building</v>
          </cell>
          <cell r="D345" t="str">
            <v>Kiln Enclosure Building</v>
          </cell>
        </row>
        <row r="346">
          <cell r="A346" t="str">
            <v>0711</v>
          </cell>
          <cell r="B346">
            <v>711</v>
          </cell>
          <cell r="C346" t="str">
            <v>Orange Lot Bus Shelter</v>
          </cell>
          <cell r="D346" t="str">
            <v>Orange Lot Bus Shelter</v>
          </cell>
        </row>
        <row r="347">
          <cell r="A347" t="str">
            <v>0712</v>
          </cell>
          <cell r="B347">
            <v>712</v>
          </cell>
          <cell r="C347" t="str">
            <v>430 Transylvania Park</v>
          </cell>
          <cell r="D347" t="str">
            <v>430 Transylvania Park</v>
          </cell>
        </row>
        <row r="348">
          <cell r="A348" t="str">
            <v>0713</v>
          </cell>
          <cell r="B348">
            <v>713</v>
          </cell>
          <cell r="C348" t="str">
            <v>463 Rose Ln</v>
          </cell>
          <cell r="D348" t="str">
            <v>463 Rose Ln</v>
          </cell>
        </row>
        <row r="349">
          <cell r="A349" t="str">
            <v>0715</v>
          </cell>
          <cell r="B349">
            <v>715</v>
          </cell>
          <cell r="C349" t="str">
            <v>600 S Broadway</v>
          </cell>
          <cell r="D349" t="str">
            <v>600 S Broadway</v>
          </cell>
        </row>
        <row r="350">
          <cell r="A350" t="str">
            <v>0717</v>
          </cell>
          <cell r="B350">
            <v>717</v>
          </cell>
          <cell r="C350" t="str">
            <v>156 Leader Ave</v>
          </cell>
          <cell r="D350" t="str">
            <v>156 Leader Ave</v>
          </cell>
        </row>
        <row r="351">
          <cell r="A351" t="str">
            <v>0718</v>
          </cell>
          <cell r="B351">
            <v>718</v>
          </cell>
          <cell r="C351" t="str">
            <v>125 State St</v>
          </cell>
          <cell r="D351" t="str">
            <v>125 State St</v>
          </cell>
        </row>
        <row r="352">
          <cell r="A352">
            <v>1200</v>
          </cell>
          <cell r="B352">
            <v>1200</v>
          </cell>
          <cell r="C352" t="str">
            <v>Electric Substation #1</v>
          </cell>
          <cell r="D352" t="str">
            <v>Electric Substation #1</v>
          </cell>
        </row>
        <row r="353">
          <cell r="A353">
            <v>1201</v>
          </cell>
          <cell r="B353">
            <v>1201</v>
          </cell>
          <cell r="C353" t="str">
            <v>Electric Substation #3</v>
          </cell>
          <cell r="D353" t="str">
            <v>Electric Substation #3</v>
          </cell>
        </row>
        <row r="354">
          <cell r="A354">
            <v>2100</v>
          </cell>
          <cell r="B354">
            <v>2100</v>
          </cell>
          <cell r="C354" t="str">
            <v>Alpha Chi Omega Sorority</v>
          </cell>
          <cell r="D354" t="str">
            <v>Alpha Chi Omega Sorority</v>
          </cell>
        </row>
        <row r="355">
          <cell r="A355">
            <v>2101</v>
          </cell>
          <cell r="B355">
            <v>2101</v>
          </cell>
          <cell r="C355" t="str">
            <v>Beta Theta Pi Fraternity</v>
          </cell>
          <cell r="D355" t="str">
            <v>Beta Theta Pi Fraternity</v>
          </cell>
        </row>
        <row r="356">
          <cell r="A356">
            <v>2102</v>
          </cell>
          <cell r="B356">
            <v>2102</v>
          </cell>
          <cell r="C356" t="str">
            <v>New Kappa Alpha Theta Sorority</v>
          </cell>
          <cell r="D356" t="str">
            <v>New Kappa Alpha Theta Sorority</v>
          </cell>
        </row>
        <row r="357">
          <cell r="A357">
            <v>2103</v>
          </cell>
          <cell r="B357">
            <v>2103</v>
          </cell>
          <cell r="C357" t="str">
            <v>Phi Kappa Tau</v>
          </cell>
          <cell r="D357" t="str">
            <v>Phi Kappa Tau Fraternity</v>
          </cell>
        </row>
        <row r="358">
          <cell r="A358" t="str">
            <v>8633</v>
          </cell>
          <cell r="B358">
            <v>8633</v>
          </cell>
          <cell r="C358" t="str">
            <v>UK HealthCare Good Samaritan Hospital</v>
          </cell>
          <cell r="D358" t="str">
            <v>UK HealthCare Good Samaritan Hospital</v>
          </cell>
        </row>
        <row r="359">
          <cell r="A359" t="str">
            <v>9127</v>
          </cell>
          <cell r="B359">
            <v>9127</v>
          </cell>
          <cell r="C359" t="str">
            <v>1101 S. Limestone</v>
          </cell>
          <cell r="D359" t="str">
            <v>1101 S. Limestone</v>
          </cell>
        </row>
        <row r="360">
          <cell r="A360" t="str">
            <v>9766</v>
          </cell>
          <cell r="B360">
            <v>9766</v>
          </cell>
          <cell r="C360" t="str">
            <v xml:space="preserve">New Equine Analytical Chemistry Lab      </v>
          </cell>
          <cell r="D360" t="str">
            <v>New Equine Lab</v>
          </cell>
        </row>
        <row r="361">
          <cell r="A361" t="str">
            <v>9772</v>
          </cell>
          <cell r="B361">
            <v>9772</v>
          </cell>
          <cell r="C361" t="str">
            <v>1221 S. Broadway</v>
          </cell>
          <cell r="D361" t="str">
            <v>1221 S. Broadway</v>
          </cell>
        </row>
        <row r="362">
          <cell r="A362">
            <v>9813</v>
          </cell>
          <cell r="B362">
            <v>9813</v>
          </cell>
          <cell r="C362" t="str">
            <v>Child Development Center of the Bluegrass, Inc.</v>
          </cell>
          <cell r="D362" t="str">
            <v>Child Development Center of the Bluegrass, Inc.</v>
          </cell>
        </row>
        <row r="363">
          <cell r="A363" t="str">
            <v>9853</v>
          </cell>
          <cell r="B363">
            <v>9853</v>
          </cell>
          <cell r="C363" t="str">
            <v>Shriners Hospitals for Children Medical Center - Lexington</v>
          </cell>
          <cell r="D363" t="str">
            <v>Shriners Hospitals for Children Medical Center</v>
          </cell>
        </row>
        <row r="364">
          <cell r="A364" t="str">
            <v>9854</v>
          </cell>
          <cell r="B364">
            <v>9854</v>
          </cell>
          <cell r="C364" t="str">
            <v>Anthropology Research Building</v>
          </cell>
          <cell r="D364" t="str">
            <v>Anthropology Research Building</v>
          </cell>
        </row>
        <row r="365">
          <cell r="A365" t="str">
            <v>9861</v>
          </cell>
          <cell r="B365">
            <v>9861</v>
          </cell>
          <cell r="C365" t="str">
            <v>845 Angliana Ave</v>
          </cell>
          <cell r="D365" t="str">
            <v>845 Angliana Ave</v>
          </cell>
        </row>
        <row r="366">
          <cell r="A366" t="str">
            <v>9873</v>
          </cell>
          <cell r="B366">
            <v>9873</v>
          </cell>
          <cell r="C366" t="str">
            <v>UKHC Midwife Clinic</v>
          </cell>
          <cell r="D366" t="str">
            <v>UKHC Midwife Clinic</v>
          </cell>
        </row>
        <row r="367">
          <cell r="A367" t="str">
            <v>9875</v>
          </cell>
          <cell r="B367" t="str">
            <v>9875</v>
          </cell>
          <cell r="C367" t="str">
            <v>Vaughan Warehouse and Office</v>
          </cell>
          <cell r="D367" t="str">
            <v>Vaughan Warehouse and Office</v>
          </cell>
        </row>
        <row r="368">
          <cell r="A368" t="str">
            <v>9876</v>
          </cell>
          <cell r="B368" t="str">
            <v>9876</v>
          </cell>
          <cell r="C368" t="str">
            <v>Vaughan Warehouse #1</v>
          </cell>
          <cell r="D368" t="str">
            <v>Vaughan Warehouse #1</v>
          </cell>
        </row>
        <row r="369">
          <cell r="A369" t="str">
            <v>9877</v>
          </cell>
          <cell r="B369" t="str">
            <v>9877</v>
          </cell>
          <cell r="C369" t="str">
            <v>Vaughan Warehouse #2</v>
          </cell>
          <cell r="D369" t="str">
            <v>Vaughan Warehouse #2</v>
          </cell>
        </row>
        <row r="370">
          <cell r="A370" t="str">
            <v>9878</v>
          </cell>
          <cell r="B370" t="str">
            <v>9878</v>
          </cell>
          <cell r="C370" t="str">
            <v>Vaughan Warehouse #7</v>
          </cell>
          <cell r="D370" t="str">
            <v>Vaughan Warehouse #7</v>
          </cell>
        </row>
        <row r="371">
          <cell r="A371" t="str">
            <v>9879</v>
          </cell>
          <cell r="B371" t="str">
            <v>9879</v>
          </cell>
          <cell r="C371" t="str">
            <v>Vaughan Warehouse #3</v>
          </cell>
          <cell r="D371" t="str">
            <v>Vaughan Warehouse #3</v>
          </cell>
        </row>
        <row r="372">
          <cell r="A372" t="str">
            <v>9881</v>
          </cell>
          <cell r="B372" t="str">
            <v>9881</v>
          </cell>
          <cell r="C372" t="str">
            <v>Vaughan Warehouse #4</v>
          </cell>
          <cell r="D372" t="str">
            <v>Vaughan Warehouse #4</v>
          </cell>
        </row>
        <row r="373">
          <cell r="A373" t="str">
            <v>9882</v>
          </cell>
          <cell r="B373" t="str">
            <v>9882</v>
          </cell>
          <cell r="C373" t="str">
            <v>Vaughan Warehouse #5</v>
          </cell>
          <cell r="D373" t="str">
            <v>Vaughan Warehouse #5</v>
          </cell>
        </row>
        <row r="374">
          <cell r="A374" t="str">
            <v>9925</v>
          </cell>
          <cell r="B374">
            <v>9925</v>
          </cell>
          <cell r="C374" t="str">
            <v>Alpha Phi Sorority</v>
          </cell>
          <cell r="D374" t="str">
            <v>Alpha Phi Sorority</v>
          </cell>
        </row>
        <row r="375">
          <cell r="A375" t="str">
            <v>9983</v>
          </cell>
          <cell r="B375">
            <v>9983</v>
          </cell>
          <cell r="C375" t="str">
            <v>College of Medicine Building</v>
          </cell>
          <cell r="D375" t="str">
            <v>College of Medicine Building</v>
          </cell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tabSelected="1" zoomScale="90" zoomScaleNormal="90" workbookViewId="0">
      <selection activeCell="C25" sqref="C25"/>
    </sheetView>
  </sheetViews>
  <sheetFormatPr defaultColWidth="9.140625" defaultRowHeight="15" x14ac:dyDescent="0.25"/>
  <cols>
    <col min="1" max="1" width="10.7109375" style="57" customWidth="1"/>
    <col min="2" max="2" width="5.5703125" style="23" bestFit="1" customWidth="1"/>
    <col min="3" max="3" width="33.140625" style="17" customWidth="1"/>
    <col min="4" max="4" width="9.85546875" style="18" bestFit="1" customWidth="1"/>
    <col min="5" max="5" width="8.42578125" style="18" bestFit="1" customWidth="1"/>
    <col min="6" max="6" width="13.28515625" style="18" bestFit="1" customWidth="1"/>
    <col min="7" max="8" width="18.7109375" style="18" customWidth="1"/>
    <col min="9" max="9" width="26.7109375" style="18" bestFit="1" customWidth="1"/>
    <col min="10" max="11" width="11.140625" style="17" bestFit="1" customWidth="1"/>
    <col min="12" max="12" width="6.42578125" style="17" bestFit="1" customWidth="1"/>
    <col min="13" max="13" width="10.42578125" style="17" bestFit="1" customWidth="1"/>
    <col min="14" max="14" width="5.28515625" style="17" bestFit="1" customWidth="1"/>
    <col min="15" max="15" width="11.42578125" style="17" bestFit="1" customWidth="1"/>
    <col min="16" max="16" width="5.7109375" style="17" bestFit="1" customWidth="1"/>
    <col min="17" max="16384" width="9.140625" style="17"/>
  </cols>
  <sheetData>
    <row r="1" spans="1:16" s="52" customFormat="1" ht="45" x14ac:dyDescent="0.25">
      <c r="A1" s="45" t="s">
        <v>7</v>
      </c>
      <c r="B1" s="81" t="s">
        <v>101</v>
      </c>
      <c r="C1" s="81"/>
      <c r="D1" s="35"/>
      <c r="E1" s="35"/>
      <c r="F1" s="46" t="s">
        <v>10</v>
      </c>
      <c r="G1" s="47">
        <v>43780</v>
      </c>
      <c r="H1" s="35"/>
      <c r="I1" s="35"/>
      <c r="J1" s="48" t="s">
        <v>33</v>
      </c>
      <c r="K1" s="48" t="s">
        <v>34</v>
      </c>
      <c r="L1" s="49"/>
      <c r="M1" s="49"/>
      <c r="N1" s="49"/>
      <c r="O1" s="50" t="s">
        <v>35</v>
      </c>
      <c r="P1" s="51" t="s">
        <v>47</v>
      </c>
    </row>
    <row r="2" spans="1:16" s="52" customFormat="1" ht="15.75" thickBot="1" x14ac:dyDescent="0.3">
      <c r="A2" s="45" t="s">
        <v>8</v>
      </c>
      <c r="B2" s="82" t="str">
        <f>VLOOKUP(B1,BuildingList!A:B,2,FALSE)</f>
        <v>Agricultural Distribution Center</v>
      </c>
      <c r="C2" s="82"/>
      <c r="D2" s="35"/>
      <c r="E2" s="35"/>
      <c r="F2" s="46" t="s">
        <v>12</v>
      </c>
      <c r="G2" s="53" t="s">
        <v>58</v>
      </c>
      <c r="H2" s="35"/>
      <c r="I2" s="35"/>
      <c r="J2" s="54">
        <f>G33-J33</f>
        <v>13</v>
      </c>
      <c r="K2" s="54">
        <f>H33-M33</f>
        <v>13</v>
      </c>
      <c r="L2" s="40"/>
      <c r="M2" s="40"/>
      <c r="N2" s="40"/>
      <c r="O2" s="55"/>
      <c r="P2" s="56"/>
    </row>
    <row r="3" spans="1:16" s="52" customFormat="1" x14ac:dyDescent="0.25">
      <c r="A3" s="57"/>
      <c r="B3" s="57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s="52" customFormat="1" x14ac:dyDescent="0.25">
      <c r="A4" s="83" t="s">
        <v>103</v>
      </c>
      <c r="B4" s="83"/>
      <c r="C4" s="83"/>
      <c r="D4" s="83"/>
      <c r="E4" s="83"/>
      <c r="F4" s="83"/>
      <c r="G4" s="83"/>
      <c r="H4" s="83"/>
      <c r="I4" s="35"/>
      <c r="J4" s="35"/>
      <c r="K4" s="35"/>
      <c r="L4" s="35"/>
      <c r="M4" s="35"/>
      <c r="N4" s="35"/>
      <c r="O4" s="35"/>
    </row>
    <row r="5" spans="1:16" s="34" customFormat="1" ht="30.75" thickBot="1" x14ac:dyDescent="0.3">
      <c r="A5" s="28" t="s">
        <v>19</v>
      </c>
      <c r="B5" s="28" t="s">
        <v>14</v>
      </c>
      <c r="C5" s="28" t="s">
        <v>9</v>
      </c>
      <c r="D5" s="28" t="s">
        <v>4</v>
      </c>
      <c r="E5" s="28" t="s">
        <v>1</v>
      </c>
      <c r="F5" s="28" t="s">
        <v>11</v>
      </c>
      <c r="G5" s="28" t="s">
        <v>15</v>
      </c>
      <c r="H5" s="28" t="s">
        <v>16</v>
      </c>
      <c r="I5" s="28" t="s">
        <v>17</v>
      </c>
      <c r="J5" s="28" t="s">
        <v>36</v>
      </c>
      <c r="K5" s="28" t="s">
        <v>37</v>
      </c>
      <c r="L5" s="28" t="s">
        <v>38</v>
      </c>
      <c r="M5" s="28" t="s">
        <v>39</v>
      </c>
      <c r="N5" s="28" t="s">
        <v>37</v>
      </c>
      <c r="O5" s="28" t="s">
        <v>38</v>
      </c>
    </row>
    <row r="6" spans="1:16" ht="15" customHeight="1" thickTop="1" x14ac:dyDescent="0.25">
      <c r="A6" s="65">
        <v>1</v>
      </c>
      <c r="B6" s="39" t="s">
        <v>102</v>
      </c>
      <c r="C6" s="24" t="s">
        <v>70</v>
      </c>
      <c r="D6" s="40" t="s">
        <v>5</v>
      </c>
      <c r="E6" s="72">
        <v>250</v>
      </c>
      <c r="F6" s="17">
        <v>1793</v>
      </c>
      <c r="G6" s="24" t="s">
        <v>3</v>
      </c>
      <c r="H6" s="24" t="s">
        <v>18</v>
      </c>
      <c r="I6" s="58"/>
      <c r="J6" s="24"/>
      <c r="K6" s="25"/>
      <c r="L6" s="41"/>
      <c r="M6" s="24"/>
      <c r="N6" s="25"/>
      <c r="O6" s="24"/>
    </row>
    <row r="7" spans="1:16" ht="15" customHeight="1" x14ac:dyDescent="0.25">
      <c r="A7" s="65">
        <v>2</v>
      </c>
      <c r="B7" s="39" t="s">
        <v>102</v>
      </c>
      <c r="C7" s="24" t="s">
        <v>70</v>
      </c>
      <c r="D7" s="40" t="s">
        <v>5</v>
      </c>
      <c r="E7" s="72">
        <v>2543</v>
      </c>
      <c r="F7" s="17">
        <v>304</v>
      </c>
      <c r="G7" s="24" t="s">
        <v>3</v>
      </c>
      <c r="H7" s="24" t="s">
        <v>18</v>
      </c>
      <c r="I7" s="58"/>
      <c r="J7" s="24"/>
      <c r="K7" s="25"/>
      <c r="L7" s="41"/>
      <c r="M7" s="24"/>
      <c r="N7" s="25"/>
      <c r="O7" s="24"/>
    </row>
    <row r="8" spans="1:16" ht="15" customHeight="1" x14ac:dyDescent="0.25">
      <c r="A8" s="65">
        <v>3</v>
      </c>
      <c r="B8" s="39" t="s">
        <v>102</v>
      </c>
      <c r="C8" s="24" t="s">
        <v>70</v>
      </c>
      <c r="D8" s="40" t="s">
        <v>5</v>
      </c>
      <c r="E8" s="72">
        <v>2000</v>
      </c>
      <c r="F8" s="17">
        <v>2564</v>
      </c>
      <c r="G8" s="24" t="s">
        <v>3</v>
      </c>
      <c r="H8" s="24" t="s">
        <v>18</v>
      </c>
      <c r="I8" s="58"/>
      <c r="J8" s="24"/>
      <c r="K8" s="25"/>
      <c r="L8" s="41"/>
      <c r="M8" s="24"/>
      <c r="N8" s="25"/>
      <c r="O8" s="24"/>
    </row>
    <row r="9" spans="1:16" ht="15" customHeight="1" x14ac:dyDescent="0.25">
      <c r="A9" s="65">
        <v>4</v>
      </c>
      <c r="B9" s="39" t="s">
        <v>102</v>
      </c>
      <c r="C9" s="24" t="s">
        <v>50</v>
      </c>
      <c r="D9" s="40" t="s">
        <v>5</v>
      </c>
      <c r="E9" s="74">
        <v>0</v>
      </c>
      <c r="F9" s="17">
        <v>237</v>
      </c>
      <c r="G9" s="24" t="s">
        <v>3</v>
      </c>
      <c r="H9" s="24" t="s">
        <v>18</v>
      </c>
      <c r="I9" s="58" t="s">
        <v>106</v>
      </c>
      <c r="J9" s="24"/>
      <c r="K9" s="25"/>
      <c r="L9" s="41"/>
      <c r="M9" s="24"/>
      <c r="N9" s="25"/>
      <c r="O9" s="24"/>
    </row>
    <row r="10" spans="1:16" ht="15" customHeight="1" x14ac:dyDescent="0.25">
      <c r="A10" s="65" t="s">
        <v>104</v>
      </c>
      <c r="B10" s="39" t="s">
        <v>102</v>
      </c>
      <c r="C10" s="24" t="s">
        <v>50</v>
      </c>
      <c r="D10" s="40" t="s">
        <v>5</v>
      </c>
      <c r="E10" s="74">
        <v>0</v>
      </c>
      <c r="F10" s="17">
        <v>30</v>
      </c>
      <c r="G10" s="24" t="s">
        <v>3</v>
      </c>
      <c r="H10" s="24" t="s">
        <v>18</v>
      </c>
      <c r="I10" s="58"/>
      <c r="J10" s="24"/>
      <c r="K10" s="25"/>
      <c r="L10" s="41"/>
      <c r="M10" s="24"/>
      <c r="N10" s="25"/>
      <c r="O10" s="24"/>
    </row>
    <row r="11" spans="1:16" ht="15" customHeight="1" x14ac:dyDescent="0.25">
      <c r="A11" s="65">
        <v>5</v>
      </c>
      <c r="B11" s="39" t="s">
        <v>102</v>
      </c>
      <c r="C11" s="24" t="s">
        <v>70</v>
      </c>
      <c r="D11" s="40" t="s">
        <v>5</v>
      </c>
      <c r="E11" s="72">
        <v>228</v>
      </c>
      <c r="F11" s="17">
        <v>179</v>
      </c>
      <c r="G11" s="24" t="s">
        <v>3</v>
      </c>
      <c r="H11" s="24" t="s">
        <v>18</v>
      </c>
      <c r="I11" s="58"/>
      <c r="J11" s="24"/>
      <c r="K11" s="25"/>
      <c r="L11" s="43"/>
      <c r="M11" s="24"/>
      <c r="N11" s="25"/>
      <c r="O11" s="24"/>
    </row>
    <row r="12" spans="1:16" ht="15" customHeight="1" x14ac:dyDescent="0.25">
      <c r="A12" s="65">
        <v>6</v>
      </c>
      <c r="B12" s="39" t="s">
        <v>102</v>
      </c>
      <c r="C12" s="24" t="s">
        <v>70</v>
      </c>
      <c r="D12" s="40" t="s">
        <v>5</v>
      </c>
      <c r="E12" s="72">
        <v>395</v>
      </c>
      <c r="F12" s="17">
        <v>176</v>
      </c>
      <c r="G12" s="24" t="s">
        <v>3</v>
      </c>
      <c r="H12" s="24" t="s">
        <v>18</v>
      </c>
      <c r="I12" s="58"/>
      <c r="J12" s="24"/>
      <c r="K12" s="25"/>
      <c r="L12" s="24"/>
      <c r="M12" s="24"/>
      <c r="N12" s="26"/>
      <c r="O12" s="18"/>
    </row>
    <row r="13" spans="1:16" ht="15" customHeight="1" x14ac:dyDescent="0.25">
      <c r="A13" s="65">
        <v>7</v>
      </c>
      <c r="B13" s="39" t="s">
        <v>102</v>
      </c>
      <c r="C13" s="24" t="s">
        <v>70</v>
      </c>
      <c r="D13" s="40" t="s">
        <v>5</v>
      </c>
      <c r="E13" s="72">
        <v>228</v>
      </c>
      <c r="F13" s="17">
        <v>242</v>
      </c>
      <c r="G13" s="24" t="s">
        <v>3</v>
      </c>
      <c r="H13" s="24" t="s">
        <v>18</v>
      </c>
      <c r="I13" s="58" t="s">
        <v>106</v>
      </c>
      <c r="J13" s="24"/>
      <c r="K13" s="25"/>
      <c r="L13" s="24"/>
      <c r="M13" s="24"/>
      <c r="N13" s="26"/>
      <c r="O13" s="18"/>
    </row>
    <row r="14" spans="1:16" ht="15" customHeight="1" x14ac:dyDescent="0.25">
      <c r="A14" s="65" t="s">
        <v>105</v>
      </c>
      <c r="B14" s="39" t="s">
        <v>102</v>
      </c>
      <c r="C14" s="24" t="s">
        <v>50</v>
      </c>
      <c r="D14" s="40" t="s">
        <v>5</v>
      </c>
      <c r="E14" s="74">
        <v>0</v>
      </c>
      <c r="F14" s="17">
        <v>31</v>
      </c>
      <c r="G14" s="24" t="s">
        <v>3</v>
      </c>
      <c r="H14" s="24" t="s">
        <v>18</v>
      </c>
      <c r="I14" s="58"/>
      <c r="J14" s="24"/>
      <c r="K14" s="25"/>
      <c r="L14" s="24"/>
      <c r="M14" s="24"/>
      <c r="N14" s="26"/>
      <c r="O14" s="18"/>
    </row>
    <row r="15" spans="1:16" ht="15" customHeight="1" x14ac:dyDescent="0.25">
      <c r="A15" s="65">
        <v>8</v>
      </c>
      <c r="B15" s="39" t="s">
        <v>102</v>
      </c>
      <c r="C15" s="24" t="s">
        <v>70</v>
      </c>
      <c r="D15" s="40" t="s">
        <v>5</v>
      </c>
      <c r="E15" s="72">
        <v>30</v>
      </c>
      <c r="F15" s="17">
        <v>500</v>
      </c>
      <c r="G15" s="24" t="s">
        <v>3</v>
      </c>
      <c r="H15" s="24" t="s">
        <v>18</v>
      </c>
      <c r="I15" s="58"/>
      <c r="J15" s="24"/>
      <c r="K15" s="25"/>
      <c r="L15" s="24"/>
      <c r="M15" s="24"/>
      <c r="N15" s="26"/>
      <c r="O15" s="18"/>
    </row>
    <row r="16" spans="1:16" ht="15" customHeight="1" x14ac:dyDescent="0.25">
      <c r="A16" s="65">
        <v>9</v>
      </c>
      <c r="B16" s="39" t="s">
        <v>102</v>
      </c>
      <c r="C16" s="24" t="s">
        <v>70</v>
      </c>
      <c r="D16" s="40" t="s">
        <v>5</v>
      </c>
      <c r="E16" s="72">
        <v>10</v>
      </c>
      <c r="F16" s="17">
        <v>1987</v>
      </c>
      <c r="G16" s="24" t="s">
        <v>3</v>
      </c>
      <c r="H16" s="24" t="s">
        <v>18</v>
      </c>
      <c r="I16" s="58"/>
      <c r="J16" s="24"/>
      <c r="K16" s="25"/>
      <c r="L16" s="24"/>
      <c r="N16" s="26"/>
      <c r="O16" s="18"/>
    </row>
    <row r="17" spans="1:15" ht="15" customHeight="1" x14ac:dyDescent="0.25">
      <c r="A17" s="65">
        <v>10</v>
      </c>
      <c r="B17" s="39" t="s">
        <v>102</v>
      </c>
      <c r="C17" s="24" t="s">
        <v>70</v>
      </c>
      <c r="D17" s="40" t="s">
        <v>5</v>
      </c>
      <c r="E17" s="72">
        <v>1850</v>
      </c>
      <c r="F17" s="17">
        <v>2103</v>
      </c>
      <c r="G17" s="24" t="s">
        <v>3</v>
      </c>
      <c r="H17" s="24" t="s">
        <v>18</v>
      </c>
      <c r="I17" s="58"/>
      <c r="J17" s="24"/>
      <c r="K17" s="25"/>
      <c r="L17" s="24"/>
      <c r="M17" s="24"/>
      <c r="N17" s="26"/>
      <c r="O17" s="18"/>
    </row>
    <row r="18" spans="1:15" ht="15" customHeight="1" x14ac:dyDescent="0.25">
      <c r="A18" s="65">
        <v>11</v>
      </c>
      <c r="B18" s="39" t="s">
        <v>102</v>
      </c>
      <c r="C18" s="24" t="s">
        <v>50</v>
      </c>
      <c r="D18" s="40" t="s">
        <v>5</v>
      </c>
      <c r="E18" s="74">
        <v>0</v>
      </c>
      <c r="F18" s="17">
        <v>1441</v>
      </c>
      <c r="G18" s="24" t="s">
        <v>3</v>
      </c>
      <c r="H18" s="24" t="s">
        <v>18</v>
      </c>
      <c r="I18" s="58" t="s">
        <v>107</v>
      </c>
      <c r="J18" s="24"/>
      <c r="K18" s="25"/>
      <c r="L18" s="24"/>
      <c r="M18" s="24"/>
      <c r="N18" s="26"/>
      <c r="O18" s="18"/>
    </row>
    <row r="19" spans="1:15" ht="15" customHeight="1" x14ac:dyDescent="0.25">
      <c r="A19" s="65"/>
      <c r="B19" s="39"/>
      <c r="C19" s="24"/>
      <c r="D19" s="40"/>
      <c r="E19" s="72"/>
      <c r="F19" s="17"/>
      <c r="G19" s="24"/>
      <c r="H19" s="24"/>
      <c r="I19" s="58"/>
      <c r="J19" s="24"/>
      <c r="K19" s="25"/>
      <c r="L19" s="24"/>
      <c r="M19" s="24"/>
      <c r="N19" s="26"/>
      <c r="O19" s="18"/>
    </row>
    <row r="20" spans="1:15" ht="15" customHeight="1" x14ac:dyDescent="0.25">
      <c r="A20" s="65">
        <v>18</v>
      </c>
      <c r="B20" s="39" t="s">
        <v>102</v>
      </c>
      <c r="C20" s="24" t="s">
        <v>52</v>
      </c>
      <c r="D20" s="40" t="s">
        <v>5</v>
      </c>
      <c r="E20" s="72">
        <v>2000</v>
      </c>
      <c r="F20" s="73">
        <v>0</v>
      </c>
      <c r="G20" s="24"/>
      <c r="H20" s="24"/>
      <c r="I20" s="58"/>
      <c r="J20" s="24"/>
      <c r="K20" s="25"/>
      <c r="L20" s="24"/>
      <c r="M20" s="24"/>
      <c r="N20" s="27"/>
    </row>
    <row r="21" spans="1:15" ht="15" customHeight="1" x14ac:dyDescent="0.25">
      <c r="A21" s="66" t="s">
        <v>100</v>
      </c>
      <c r="B21" s="39" t="s">
        <v>102</v>
      </c>
      <c r="C21" s="24" t="s">
        <v>52</v>
      </c>
      <c r="D21" s="40" t="s">
        <v>5</v>
      </c>
      <c r="E21" s="72">
        <v>1050</v>
      </c>
      <c r="F21" s="75">
        <v>0</v>
      </c>
      <c r="G21" s="24"/>
      <c r="H21" s="24"/>
      <c r="I21" s="58"/>
      <c r="J21" s="24"/>
      <c r="K21" s="25"/>
      <c r="L21" s="24"/>
      <c r="M21" s="24"/>
      <c r="N21" s="27"/>
    </row>
    <row r="22" spans="1:15" ht="15" customHeight="1" x14ac:dyDescent="0.25">
      <c r="A22" s="66"/>
      <c r="B22" s="41"/>
      <c r="C22" s="24"/>
      <c r="D22" s="40"/>
      <c r="E22" s="73"/>
      <c r="F22" s="73"/>
      <c r="G22" s="24"/>
      <c r="H22" s="24"/>
      <c r="I22" s="24"/>
      <c r="J22" s="24"/>
      <c r="K22" s="25"/>
      <c r="L22" s="24"/>
      <c r="M22" s="24"/>
      <c r="N22" s="27"/>
    </row>
    <row r="23" spans="1:15" ht="15" customHeight="1" x14ac:dyDescent="0.25">
      <c r="A23" s="66"/>
      <c r="B23" s="41"/>
      <c r="C23" s="24"/>
      <c r="D23" s="40"/>
      <c r="E23" s="73"/>
      <c r="F23" s="73"/>
      <c r="G23" s="24"/>
      <c r="H23" s="24"/>
      <c r="I23" s="24"/>
      <c r="J23" s="24"/>
      <c r="K23" s="44"/>
      <c r="L23" s="42"/>
      <c r="M23" s="24"/>
      <c r="N23" s="27"/>
    </row>
    <row r="24" spans="1:15" x14ac:dyDescent="0.25">
      <c r="A24" s="67"/>
      <c r="C24" s="18"/>
      <c r="D24" s="35"/>
      <c r="E24" s="76"/>
      <c r="F24" s="76"/>
      <c r="J24" s="24"/>
      <c r="K24" s="27"/>
      <c r="M24" s="24"/>
      <c r="N24" s="27"/>
    </row>
    <row r="25" spans="1:15" x14ac:dyDescent="0.25">
      <c r="A25" s="68"/>
      <c r="C25" s="18"/>
      <c r="D25" s="35"/>
      <c r="E25" s="76"/>
      <c r="F25" s="76"/>
      <c r="J25" s="24"/>
      <c r="K25" s="27"/>
      <c r="M25" s="24"/>
    </row>
    <row r="26" spans="1:15" x14ac:dyDescent="0.25">
      <c r="A26" s="68"/>
      <c r="C26" s="18"/>
      <c r="D26" s="35"/>
      <c r="E26" s="76"/>
      <c r="F26" s="76"/>
      <c r="J26" s="24"/>
      <c r="K26" s="27"/>
      <c r="M26" s="24"/>
    </row>
    <row r="27" spans="1:15" x14ac:dyDescent="0.25">
      <c r="A27" s="68"/>
      <c r="C27" s="18"/>
      <c r="D27" s="35"/>
      <c r="E27" s="76"/>
      <c r="F27" s="76"/>
      <c r="K27" s="27"/>
    </row>
    <row r="28" spans="1:15" x14ac:dyDescent="0.25">
      <c r="A28" s="68"/>
      <c r="C28" s="18"/>
      <c r="D28" s="35"/>
      <c r="E28" s="76"/>
      <c r="F28" s="76"/>
    </row>
    <row r="29" spans="1:15" x14ac:dyDescent="0.25">
      <c r="A29" s="68"/>
      <c r="C29" s="18"/>
      <c r="D29" s="35"/>
      <c r="E29" s="76"/>
      <c r="F29" s="76"/>
    </row>
    <row r="30" spans="1:15" x14ac:dyDescent="0.25">
      <c r="A30" s="68"/>
      <c r="C30" s="18"/>
      <c r="D30" s="35"/>
      <c r="E30" s="76"/>
      <c r="F30" s="76"/>
    </row>
    <row r="31" spans="1:15" ht="15.75" thickBot="1" x14ac:dyDescent="0.3">
      <c r="A31" s="69"/>
      <c r="C31" s="18"/>
      <c r="E31" s="76"/>
      <c r="F31" s="76"/>
    </row>
    <row r="32" spans="1:15" ht="30" x14ac:dyDescent="0.25">
      <c r="A32" s="69"/>
      <c r="C32" s="18"/>
      <c r="G32" s="36" t="s">
        <v>45</v>
      </c>
      <c r="H32" s="37" t="s">
        <v>46</v>
      </c>
      <c r="J32" s="29" t="s">
        <v>40</v>
      </c>
      <c r="K32" s="24"/>
      <c r="L32" s="24"/>
      <c r="M32" s="29" t="s">
        <v>41</v>
      </c>
    </row>
    <row r="33" spans="1:13" ht="15.75" thickBot="1" x14ac:dyDescent="0.3">
      <c r="A33" s="69"/>
      <c r="C33" s="18"/>
      <c r="G33" s="59">
        <f>COUNTIF(G6:G31,"New Tag Required")</f>
        <v>13</v>
      </c>
      <c r="H33" s="60">
        <f>COUNTIF(H6:H31,"New Sign Required")</f>
        <v>13</v>
      </c>
      <c r="J33" s="61">
        <f>COUNTIF(J6:J32,"Installed")</f>
        <v>0</v>
      </c>
      <c r="K33" s="24"/>
      <c r="L33" s="24"/>
      <c r="M33" s="61">
        <f>COUNTIF(M6:M32,"Installed")</f>
        <v>0</v>
      </c>
    </row>
    <row r="34" spans="1:13" x14ac:dyDescent="0.25">
      <c r="A34" s="70"/>
      <c r="C34" s="18"/>
      <c r="F34" s="62"/>
    </row>
    <row r="35" spans="1:13" x14ac:dyDescent="0.25">
      <c r="A35" s="70"/>
      <c r="C35" s="18"/>
      <c r="F35" s="62"/>
    </row>
    <row r="36" spans="1:13" x14ac:dyDescent="0.25">
      <c r="A36" s="70"/>
      <c r="C36" s="18"/>
      <c r="F36" s="63"/>
    </row>
    <row r="37" spans="1:13" x14ac:dyDescent="0.25">
      <c r="A37" s="69"/>
      <c r="C37" s="18"/>
      <c r="F37" s="62"/>
    </row>
    <row r="38" spans="1:13" x14ac:dyDescent="0.25">
      <c r="A38" s="69"/>
      <c r="C38" s="18"/>
      <c r="F38" s="62"/>
    </row>
    <row r="39" spans="1:13" x14ac:dyDescent="0.25">
      <c r="A39" s="71"/>
      <c r="C39" s="18"/>
    </row>
    <row r="40" spans="1:13" x14ac:dyDescent="0.25">
      <c r="A40" s="71"/>
      <c r="C40" s="18"/>
    </row>
    <row r="41" spans="1:13" x14ac:dyDescent="0.25">
      <c r="A41" s="71"/>
      <c r="C41" s="18"/>
    </row>
    <row r="42" spans="1:13" x14ac:dyDescent="0.25">
      <c r="A42" s="71"/>
      <c r="C42" s="18"/>
    </row>
    <row r="43" spans="1:13" x14ac:dyDescent="0.25">
      <c r="A43" s="71"/>
      <c r="C43" s="18"/>
      <c r="F43" s="64"/>
    </row>
    <row r="44" spans="1:13" x14ac:dyDescent="0.25">
      <c r="A44" s="71"/>
      <c r="C44" s="18"/>
    </row>
    <row r="45" spans="1:13" x14ac:dyDescent="0.25">
      <c r="A45" s="71"/>
      <c r="C45" s="18"/>
    </row>
    <row r="46" spans="1:13" x14ac:dyDescent="0.25">
      <c r="A46" s="69"/>
      <c r="C46" s="18"/>
    </row>
    <row r="47" spans="1:13" x14ac:dyDescent="0.25">
      <c r="A47" s="69"/>
      <c r="C47" s="18"/>
    </row>
    <row r="48" spans="1:13" x14ac:dyDescent="0.25">
      <c r="C48" s="18"/>
    </row>
    <row r="49" spans="3:3" x14ac:dyDescent="0.25">
      <c r="C49" s="18"/>
    </row>
    <row r="50" spans="3:3" x14ac:dyDescent="0.25">
      <c r="C50" s="18"/>
    </row>
    <row r="51" spans="3:3" x14ac:dyDescent="0.25">
      <c r="C51" s="18"/>
    </row>
    <row r="52" spans="3:3" x14ac:dyDescent="0.25">
      <c r="C52" s="18"/>
    </row>
    <row r="53" spans="3:3" x14ac:dyDescent="0.25">
      <c r="C53" s="18"/>
    </row>
    <row r="54" spans="3:3" x14ac:dyDescent="0.25">
      <c r="C54" s="18"/>
    </row>
    <row r="55" spans="3:3" x14ac:dyDescent="0.25">
      <c r="C55" s="18"/>
    </row>
    <row r="56" spans="3:3" x14ac:dyDescent="0.25">
      <c r="C56" s="18"/>
    </row>
    <row r="57" spans="3:3" x14ac:dyDescent="0.25">
      <c r="C57" s="18"/>
    </row>
    <row r="58" spans="3:3" x14ac:dyDescent="0.25">
      <c r="C58" s="18"/>
    </row>
    <row r="59" spans="3:3" x14ac:dyDescent="0.25">
      <c r="C59" s="18"/>
    </row>
    <row r="60" spans="3:3" x14ac:dyDescent="0.25">
      <c r="C60" s="18"/>
    </row>
    <row r="61" spans="3:3" x14ac:dyDescent="0.25">
      <c r="C61" s="18"/>
    </row>
    <row r="62" spans="3:3" x14ac:dyDescent="0.25">
      <c r="C62" s="18"/>
    </row>
    <row r="63" spans="3:3" x14ac:dyDescent="0.25">
      <c r="C63" s="18"/>
    </row>
    <row r="64" spans="3:3" x14ac:dyDescent="0.25">
      <c r="C64" s="18"/>
    </row>
    <row r="65" spans="3:3" x14ac:dyDescent="0.25">
      <c r="C65" s="18"/>
    </row>
    <row r="66" spans="3:3" x14ac:dyDescent="0.25">
      <c r="C66" s="18"/>
    </row>
    <row r="67" spans="3:3" x14ac:dyDescent="0.25">
      <c r="C67" s="18"/>
    </row>
    <row r="68" spans="3:3" x14ac:dyDescent="0.25">
      <c r="C68" s="18"/>
    </row>
    <row r="69" spans="3:3" x14ac:dyDescent="0.25">
      <c r="C69" s="18"/>
    </row>
    <row r="70" spans="3:3" x14ac:dyDescent="0.25">
      <c r="C70" s="18"/>
    </row>
    <row r="71" spans="3:3" x14ac:dyDescent="0.25">
      <c r="C71" s="18"/>
    </row>
    <row r="72" spans="3:3" x14ac:dyDescent="0.25">
      <c r="C72" s="18"/>
    </row>
    <row r="73" spans="3:3" x14ac:dyDescent="0.25">
      <c r="C73" s="18"/>
    </row>
    <row r="74" spans="3:3" x14ac:dyDescent="0.25">
      <c r="C74" s="18"/>
    </row>
    <row r="75" spans="3:3" x14ac:dyDescent="0.25">
      <c r="C75" s="18"/>
    </row>
    <row r="192" spans="3:3" x14ac:dyDescent="0.25">
      <c r="C192" s="17" t="s">
        <v>29</v>
      </c>
    </row>
  </sheetData>
  <sheetProtection formatCells="0" formatColumns="0" formatRows="0" insertRows="0" deleteRows="0"/>
  <sortState ref="A13:I38">
    <sortCondition ref="C6:C32"/>
    <sortCondition ref="A6:A32"/>
  </sortState>
  <mergeCells count="3">
    <mergeCell ref="B1:C1"/>
    <mergeCell ref="B2:C2"/>
    <mergeCell ref="A4:H4"/>
  </mergeCells>
  <conditionalFormatting sqref="G34:G45 G6:G30">
    <cfRule type="containsText" dxfId="50" priority="346" operator="containsText" text="New Tag Required">
      <formula>NOT(ISERROR(SEARCH("New Tag Required",G6)))</formula>
    </cfRule>
  </conditionalFormatting>
  <conditionalFormatting sqref="D6:D8 D10:D13 D15:D17 D19:D91">
    <cfRule type="containsText" dxfId="49" priority="345" operator="containsText" text="Yes">
      <formula>NOT(ISERROR(SEARCH("Yes",D6)))</formula>
    </cfRule>
  </conditionalFormatting>
  <conditionalFormatting sqref="H34:H91 H192:H413 H6:H30">
    <cfRule type="containsText" dxfId="48" priority="333" operator="containsText" text="New Sign Required">
      <formula>NOT(ISERROR(SEARCH("New Sign Required",H6)))</formula>
    </cfRule>
  </conditionalFormatting>
  <conditionalFormatting sqref="G34:G91 G6:H30">
    <cfRule type="containsText" dxfId="47" priority="332" operator="containsText" text="Action Required">
      <formula>NOT(ISERROR(SEARCH("Action Required",G6)))</formula>
    </cfRule>
  </conditionalFormatting>
  <conditionalFormatting sqref="H34:H91">
    <cfRule type="containsText" dxfId="46" priority="331" operator="containsText" text="Action Required">
      <formula>NOT(ISERROR(SEARCH("Action Required",H34)))</formula>
    </cfRule>
  </conditionalFormatting>
  <conditionalFormatting sqref="G31">
    <cfRule type="containsText" dxfId="45" priority="273" operator="containsText" text="New Tag Required">
      <formula>NOT(ISERROR(SEARCH("New Tag Required",G31)))</formula>
    </cfRule>
  </conditionalFormatting>
  <conditionalFormatting sqref="H31">
    <cfRule type="containsText" dxfId="44" priority="271" operator="containsText" text="New Sign Required">
      <formula>NOT(ISERROR(SEARCH("New Sign Required",H31)))</formula>
    </cfRule>
  </conditionalFormatting>
  <conditionalFormatting sqref="G31">
    <cfRule type="containsText" dxfId="43" priority="270" operator="containsText" text="Action Required">
      <formula>NOT(ISERROR(SEARCH("Action Required",G31)))</formula>
    </cfRule>
  </conditionalFormatting>
  <conditionalFormatting sqref="H31">
    <cfRule type="containsText" dxfId="42" priority="269" operator="containsText" text="Action Required">
      <formula>NOT(ISERROR(SEARCH("Action Required",H31)))</formula>
    </cfRule>
  </conditionalFormatting>
  <conditionalFormatting sqref="D92:D191">
    <cfRule type="containsText" dxfId="41" priority="265" operator="containsText" text="Yes">
      <formula>NOT(ISERROR(SEARCH("Yes",D92)))</formula>
    </cfRule>
  </conditionalFormatting>
  <conditionalFormatting sqref="H92:H191">
    <cfRule type="containsText" dxfId="40" priority="264" operator="containsText" text="New Sign Required">
      <formula>NOT(ISERROR(SEARCH("New Sign Required",H92)))</formula>
    </cfRule>
  </conditionalFormatting>
  <conditionalFormatting sqref="G92:G191">
    <cfRule type="containsText" dxfId="39" priority="263" operator="containsText" text="Action Required">
      <formula>NOT(ISERROR(SEARCH("Action Required",G92)))</formula>
    </cfRule>
  </conditionalFormatting>
  <conditionalFormatting sqref="H92:H191">
    <cfRule type="containsText" dxfId="38" priority="262" operator="containsText" text="Action Required">
      <formula>NOT(ISERROR(SEARCH("Action Required",H92)))</formula>
    </cfRule>
  </conditionalFormatting>
  <conditionalFormatting sqref="J2:N2">
    <cfRule type="cellIs" dxfId="37" priority="239" operator="notEqual">
      <formula>0</formula>
    </cfRule>
  </conditionalFormatting>
  <conditionalFormatting sqref="J17:J26 J6:J15">
    <cfRule type="cellIs" dxfId="36" priority="238" operator="equal">
      <formula>0</formula>
    </cfRule>
  </conditionalFormatting>
  <conditionalFormatting sqref="M17:M26 M6:M15">
    <cfRule type="cellIs" dxfId="35" priority="237" operator="equal">
      <formula>0</formula>
    </cfRule>
  </conditionalFormatting>
  <conditionalFormatting sqref="M17:M26 J17:J26 M6:M15 J6:J15">
    <cfRule type="cellIs" dxfId="34" priority="234" operator="equal">
      <formula>"In Progress"</formula>
    </cfRule>
    <cfRule type="cellIs" dxfId="33" priority="235" operator="equal">
      <formula>"Log Issues"</formula>
    </cfRule>
    <cfRule type="cellIs" dxfId="32" priority="236" operator="equal">
      <formula>"N/A"</formula>
    </cfRule>
  </conditionalFormatting>
  <conditionalFormatting sqref="K12:L12 K6:K11">
    <cfRule type="expression" dxfId="31" priority="233">
      <formula>$J6="Log Issues"</formula>
    </cfRule>
  </conditionalFormatting>
  <conditionalFormatting sqref="H1:H3 H6:H1048576">
    <cfRule type="containsText" dxfId="30" priority="226" operator="containsText" text="Remove Old Sign">
      <formula>NOT(ISERROR(SEARCH("Remove Old Sign",H1)))</formula>
    </cfRule>
    <cfRule type="containsText" dxfId="29" priority="227" operator="containsText" text="Move Sign to New Location">
      <formula>NOT(ISERROR(SEARCH("Move Sign to New Location",H1)))</formula>
    </cfRule>
  </conditionalFormatting>
  <conditionalFormatting sqref="G1:G3 G6:G1048576">
    <cfRule type="containsText" dxfId="28" priority="225" operator="containsText" text="Remove Old Tag">
      <formula>NOT(ISERROR(SEARCH("Remove Old Tag",G1)))</formula>
    </cfRule>
  </conditionalFormatting>
  <conditionalFormatting sqref="N6">
    <cfRule type="expression" dxfId="27" priority="350">
      <formula>$M8="Log Issues"</formula>
    </cfRule>
  </conditionalFormatting>
  <conditionalFormatting sqref="J8:J10">
    <cfRule type="cellIs" dxfId="26" priority="102" operator="equal">
      <formula>0</formula>
    </cfRule>
  </conditionalFormatting>
  <conditionalFormatting sqref="M8:M10">
    <cfRule type="cellIs" dxfId="25" priority="101" operator="equal">
      <formula>0</formula>
    </cfRule>
  </conditionalFormatting>
  <conditionalFormatting sqref="J8:J10 M8:M10">
    <cfRule type="cellIs" dxfId="24" priority="98" operator="equal">
      <formula>"In Progress"</formula>
    </cfRule>
    <cfRule type="cellIs" dxfId="23" priority="99" operator="equal">
      <formula>"Log Issues"</formula>
    </cfRule>
    <cfRule type="cellIs" dxfId="22" priority="100" operator="equal">
      <formula>"N/A"</formula>
    </cfRule>
  </conditionalFormatting>
  <conditionalFormatting sqref="J16">
    <cfRule type="cellIs" dxfId="21" priority="26" operator="equal">
      <formula>0</formula>
    </cfRule>
  </conditionalFormatting>
  <conditionalFormatting sqref="J16">
    <cfRule type="cellIs" dxfId="20" priority="23" operator="equal">
      <formula>"In Progress"</formula>
    </cfRule>
    <cfRule type="cellIs" dxfId="19" priority="24" operator="equal">
      <formula>"Log Issues"</formula>
    </cfRule>
    <cfRule type="cellIs" dxfId="18" priority="25" operator="equal">
      <formula>"N/A"</formula>
    </cfRule>
  </conditionalFormatting>
  <conditionalFormatting sqref="N8:N10">
    <cfRule type="expression" dxfId="17" priority="385">
      <formula>$M11="Log Issues"</formula>
    </cfRule>
  </conditionalFormatting>
  <conditionalFormatting sqref="N7">
    <cfRule type="expression" dxfId="16" priority="386">
      <formula>#REF!="Log Issues"</formula>
    </cfRule>
  </conditionalFormatting>
  <conditionalFormatting sqref="N11">
    <cfRule type="expression" dxfId="15" priority="421">
      <formula>#REF!="Log Issues"</formula>
    </cfRule>
  </conditionalFormatting>
  <conditionalFormatting sqref="F7:F8">
    <cfRule type="containsText" dxfId="14" priority="15" operator="containsText" text="Yes">
      <formula>NOT(ISERROR(SEARCH("Yes",F7)))</formula>
    </cfRule>
  </conditionalFormatting>
  <conditionalFormatting sqref="F9:F10">
    <cfRule type="containsText" dxfId="13" priority="14" operator="containsText" text="Yes">
      <formula>NOT(ISERROR(SEARCH("Yes",F9)))</formula>
    </cfRule>
  </conditionalFormatting>
  <conditionalFormatting sqref="D9">
    <cfRule type="containsText" dxfId="12" priority="13" operator="containsText" text="Yes">
      <formula>NOT(ISERROR(SEARCH("Yes",D9)))</formula>
    </cfRule>
  </conditionalFormatting>
  <conditionalFormatting sqref="F13 F15:F16">
    <cfRule type="containsText" dxfId="11" priority="12" operator="containsText" text="Yes">
      <formula>NOT(ISERROR(SEARCH("Yes",F13)))</formula>
    </cfRule>
  </conditionalFormatting>
  <conditionalFormatting sqref="D14">
    <cfRule type="containsText" dxfId="10" priority="10" operator="containsText" text="Yes">
      <formula>NOT(ISERROR(SEARCH("Yes",D14)))</formula>
    </cfRule>
  </conditionalFormatting>
  <conditionalFormatting sqref="F14">
    <cfRule type="containsText" dxfId="9" priority="2" operator="containsText" text="Yes">
      <formula>NOT(ISERROR(SEARCH("Yes",F14)))</formula>
    </cfRule>
  </conditionalFormatting>
  <conditionalFormatting sqref="D18">
    <cfRule type="containsText" dxfId="8" priority="1" operator="containsText" text="Yes">
      <formula>NOT(ISERROR(SEARCH("Yes",D18)))</formula>
    </cfRule>
  </conditionalFormatting>
  <dataValidations count="2">
    <dataValidation type="list" allowBlank="1" showInputMessage="1" showErrorMessage="1" sqref="H192:H396">
      <formula1>DoorSignage</formula1>
    </dataValidation>
    <dataValidation type="list" allowBlank="1" showInputMessage="1" showErrorMessage="1" sqref="D6:D6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H31 H34:H191 H6:H18</xm:sqref>
        </x14:dataValidation>
        <x14:dataValidation type="list" allowBlank="1" showInputMessage="1" showErrorMessage="1">
          <x14:formula1>
            <xm:f>Lookup!$A$1:$A$4</xm:f>
          </x14:formula1>
          <xm:sqref>G31 G34:G191 G6:G18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C31:C191 C6:C21</xm:sqref>
        </x14:dataValidation>
        <x14:dataValidation type="list" allowBlank="1" showInputMessage="1" showErrorMessage="1">
          <x14:formula1>
            <xm:f>Lookup!$F$1:$F$8</xm:f>
          </x14:formula1>
          <xm:sqref>M17:M26 M6:M15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C22:C30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O6:O11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G19:H30</xm:sqref>
        </x14:dataValidation>
        <x14:dataValidation type="list" allowBlank="1" showInputMessage="1" showErrorMessage="1">
          <x14:formula1>
            <xm:f>Lookup!$F$1:$F$7</xm:f>
          </x14:formula1>
          <xm:sqref>J6:J26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topLeftCell="A4" zoomScale="90" zoomScaleNormal="90" workbookViewId="0">
      <selection activeCell="E16" sqref="E16:E18"/>
    </sheetView>
  </sheetViews>
  <sheetFormatPr defaultColWidth="9.140625" defaultRowHeight="15" x14ac:dyDescent="0.25"/>
  <cols>
    <col min="1" max="1" width="22.42578125" style="23" bestFit="1" customWidth="1"/>
    <col min="2" max="2" width="30.140625" style="23" customWidth="1"/>
    <col min="3" max="3" width="11.85546875" style="17" bestFit="1" customWidth="1"/>
    <col min="4" max="4" width="14.28515625" style="17" bestFit="1" customWidth="1"/>
    <col min="5" max="5" width="28.7109375" style="17" customWidth="1"/>
    <col min="6" max="6" width="13.28515625" style="17" bestFit="1" customWidth="1"/>
    <col min="7" max="8" width="18.5703125" style="17" customWidth="1"/>
    <col min="9" max="10" width="26.85546875" style="18" customWidth="1"/>
    <col min="11" max="16384" width="9.140625" style="17"/>
  </cols>
  <sheetData>
    <row r="1" spans="1:6" x14ac:dyDescent="0.25">
      <c r="A1" s="16" t="s">
        <v>7</v>
      </c>
      <c r="B1" s="80" t="s">
        <v>101</v>
      </c>
      <c r="C1" s="85"/>
      <c r="D1" s="10" t="s">
        <v>10</v>
      </c>
      <c r="E1" s="30">
        <f>'KD Changes'!G1</f>
        <v>43780</v>
      </c>
      <c r="F1" s="27">
        <v>43934</v>
      </c>
    </row>
    <row r="2" spans="1:6" ht="15" customHeight="1" x14ac:dyDescent="0.25">
      <c r="A2" s="19" t="s">
        <v>8</v>
      </c>
      <c r="B2" s="20" t="str">
        <f>'KD Changes'!B2:C2</f>
        <v>Agricultural Distribution Center</v>
      </c>
      <c r="C2" s="21"/>
      <c r="D2" s="22" t="s">
        <v>12</v>
      </c>
      <c r="E2" s="31" t="str">
        <f>'KD Changes'!G2</f>
        <v>Janet Schwartz</v>
      </c>
      <c r="F2" s="17" t="s">
        <v>57</v>
      </c>
    </row>
    <row r="4" spans="1:6" x14ac:dyDescent="0.25">
      <c r="A4" s="78" t="s">
        <v>103</v>
      </c>
      <c r="B4" s="78"/>
      <c r="C4" s="79"/>
    </row>
    <row r="5" spans="1:6" s="13" customFormat="1" ht="24" customHeight="1" thickBot="1" x14ac:dyDescent="0.3">
      <c r="A5" s="11" t="s">
        <v>59</v>
      </c>
      <c r="B5" s="12" t="s">
        <v>60</v>
      </c>
      <c r="C5" s="12" t="s">
        <v>61</v>
      </c>
      <c r="D5" s="12" t="s">
        <v>62</v>
      </c>
      <c r="E5" s="12" t="s">
        <v>17</v>
      </c>
    </row>
    <row r="6" spans="1:6" ht="18" customHeight="1" thickTop="1" x14ac:dyDescent="0.25">
      <c r="A6" s="77"/>
      <c r="B6" s="32"/>
      <c r="C6" s="33"/>
    </row>
    <row r="7" spans="1:6" ht="18" customHeight="1" x14ac:dyDescent="0.25">
      <c r="A7" s="84" t="s">
        <v>108</v>
      </c>
      <c r="B7" s="38" t="s">
        <v>109</v>
      </c>
      <c r="C7" s="33" t="s">
        <v>71</v>
      </c>
      <c r="E7" s="17" t="s">
        <v>138</v>
      </c>
    </row>
    <row r="8" spans="1:6" ht="18" customHeight="1" x14ac:dyDescent="0.25">
      <c r="A8" s="84" t="s">
        <v>78</v>
      </c>
      <c r="B8" s="38" t="s">
        <v>79</v>
      </c>
      <c r="C8" s="33" t="s">
        <v>71</v>
      </c>
      <c r="E8" s="17" t="s">
        <v>139</v>
      </c>
    </row>
    <row r="9" spans="1:6" ht="18" customHeight="1" x14ac:dyDescent="0.25">
      <c r="A9" s="84" t="s">
        <v>80</v>
      </c>
      <c r="B9" s="38" t="s">
        <v>81</v>
      </c>
      <c r="C9" s="33" t="s">
        <v>71</v>
      </c>
      <c r="E9" s="17" t="s">
        <v>140</v>
      </c>
    </row>
    <row r="10" spans="1:6" ht="18" customHeight="1" x14ac:dyDescent="0.25">
      <c r="A10" s="84" t="s">
        <v>82</v>
      </c>
      <c r="B10" s="38" t="s">
        <v>83</v>
      </c>
      <c r="C10" s="33" t="s">
        <v>71</v>
      </c>
      <c r="E10" s="17" t="s">
        <v>144</v>
      </c>
    </row>
    <row r="11" spans="1:6" ht="18" customHeight="1" x14ac:dyDescent="0.25">
      <c r="A11" s="84" t="s">
        <v>84</v>
      </c>
      <c r="B11" s="38" t="s">
        <v>85</v>
      </c>
      <c r="C11" s="33" t="s">
        <v>71</v>
      </c>
      <c r="E11" s="17" t="s">
        <v>141</v>
      </c>
    </row>
    <row r="12" spans="1:6" ht="18" customHeight="1" x14ac:dyDescent="0.25">
      <c r="A12" s="84" t="s">
        <v>86</v>
      </c>
      <c r="B12" s="38" t="s">
        <v>87</v>
      </c>
      <c r="C12" s="33" t="s">
        <v>71</v>
      </c>
      <c r="E12" s="17" t="s">
        <v>142</v>
      </c>
    </row>
    <row r="13" spans="1:6" ht="18" customHeight="1" x14ac:dyDescent="0.25">
      <c r="A13" s="84" t="s">
        <v>88</v>
      </c>
      <c r="B13" s="38" t="s">
        <v>89</v>
      </c>
      <c r="C13" s="33" t="s">
        <v>71</v>
      </c>
      <c r="E13" s="17" t="s">
        <v>143</v>
      </c>
    </row>
    <row r="14" spans="1:6" ht="18" customHeight="1" x14ac:dyDescent="0.25">
      <c r="A14" s="84" t="s">
        <v>90</v>
      </c>
      <c r="B14" s="38" t="s">
        <v>91</v>
      </c>
      <c r="C14" s="33" t="s">
        <v>71</v>
      </c>
      <c r="E14" s="17" t="s">
        <v>145</v>
      </c>
    </row>
    <row r="15" spans="1:6" ht="18" customHeight="1" x14ac:dyDescent="0.25">
      <c r="A15" s="84" t="s">
        <v>92</v>
      </c>
      <c r="B15" s="38" t="s">
        <v>93</v>
      </c>
      <c r="C15" s="33" t="s">
        <v>71</v>
      </c>
      <c r="E15" s="17" t="s">
        <v>146</v>
      </c>
    </row>
    <row r="16" spans="1:6" ht="18" customHeight="1" x14ac:dyDescent="0.25">
      <c r="A16" s="84" t="s">
        <v>94</v>
      </c>
      <c r="B16" s="38" t="s">
        <v>95</v>
      </c>
      <c r="C16" s="33" t="s">
        <v>71</v>
      </c>
      <c r="E16" s="17" t="s">
        <v>147</v>
      </c>
    </row>
    <row r="17" spans="1:5" ht="18" customHeight="1" x14ac:dyDescent="0.25">
      <c r="A17" s="84" t="s">
        <v>96</v>
      </c>
      <c r="B17" s="38" t="s">
        <v>97</v>
      </c>
      <c r="C17" s="33" t="s">
        <v>71</v>
      </c>
      <c r="E17" s="17" t="s">
        <v>147</v>
      </c>
    </row>
    <row r="18" spans="1:5" ht="18" customHeight="1" x14ac:dyDescent="0.25">
      <c r="A18" s="84" t="s">
        <v>98</v>
      </c>
      <c r="B18" s="38" t="s">
        <v>99</v>
      </c>
      <c r="C18" s="33" t="s">
        <v>71</v>
      </c>
      <c r="E18" s="17" t="s">
        <v>147</v>
      </c>
    </row>
    <row r="19" spans="1:5" ht="18" customHeight="1" x14ac:dyDescent="0.25">
      <c r="B19" s="32"/>
      <c r="C19" s="33"/>
    </row>
    <row r="20" spans="1:5" ht="18" customHeight="1" x14ac:dyDescent="0.25">
      <c r="A20" s="38" t="s">
        <v>136</v>
      </c>
      <c r="B20" s="38" t="s">
        <v>137</v>
      </c>
      <c r="C20" s="38" t="s">
        <v>63</v>
      </c>
      <c r="D20" s="38"/>
    </row>
    <row r="21" spans="1:5" ht="18" customHeight="1" x14ac:dyDescent="0.25">
      <c r="A21" s="38" t="s">
        <v>110</v>
      </c>
      <c r="B21" s="38" t="s">
        <v>123</v>
      </c>
      <c r="C21" s="38" t="s">
        <v>63</v>
      </c>
      <c r="D21" s="38">
        <v>1793</v>
      </c>
    </row>
    <row r="22" spans="1:5" ht="18" customHeight="1" x14ac:dyDescent="0.25">
      <c r="A22" s="38" t="s">
        <v>111</v>
      </c>
      <c r="B22" s="38" t="s">
        <v>124</v>
      </c>
      <c r="C22" s="38" t="s">
        <v>63</v>
      </c>
      <c r="D22" s="38">
        <v>304</v>
      </c>
    </row>
    <row r="23" spans="1:5" ht="18" customHeight="1" x14ac:dyDescent="0.25">
      <c r="A23" s="38" t="s">
        <v>112</v>
      </c>
      <c r="B23" s="38" t="s">
        <v>125</v>
      </c>
      <c r="C23" s="38" t="s">
        <v>63</v>
      </c>
      <c r="D23" s="38">
        <v>2564</v>
      </c>
    </row>
    <row r="24" spans="1:5" ht="18" customHeight="1" x14ac:dyDescent="0.25">
      <c r="A24" s="38" t="s">
        <v>113</v>
      </c>
      <c r="B24" s="38" t="s">
        <v>126</v>
      </c>
      <c r="C24" s="38" t="s">
        <v>63</v>
      </c>
      <c r="D24" s="38">
        <v>237</v>
      </c>
    </row>
    <row r="25" spans="1:5" ht="18" customHeight="1" x14ac:dyDescent="0.25">
      <c r="A25" s="38" t="s">
        <v>114</v>
      </c>
      <c r="B25" s="38" t="s">
        <v>134</v>
      </c>
      <c r="C25" s="38" t="s">
        <v>63</v>
      </c>
      <c r="D25" s="38">
        <v>30</v>
      </c>
    </row>
    <row r="26" spans="1:5" ht="18" customHeight="1" x14ac:dyDescent="0.25">
      <c r="A26" s="38" t="s">
        <v>115</v>
      </c>
      <c r="B26" s="38" t="s">
        <v>127</v>
      </c>
      <c r="C26" s="38" t="s">
        <v>63</v>
      </c>
      <c r="D26" s="38">
        <v>179</v>
      </c>
    </row>
    <row r="27" spans="1:5" ht="18" customHeight="1" x14ac:dyDescent="0.25">
      <c r="A27" s="38" t="s">
        <v>116</v>
      </c>
      <c r="B27" s="38" t="s">
        <v>128</v>
      </c>
      <c r="C27" s="38" t="s">
        <v>63</v>
      </c>
      <c r="D27" s="38">
        <v>176</v>
      </c>
    </row>
    <row r="28" spans="1:5" ht="18" customHeight="1" x14ac:dyDescent="0.25">
      <c r="A28" s="38" t="s">
        <v>117</v>
      </c>
      <c r="B28" s="38" t="s">
        <v>129</v>
      </c>
      <c r="C28" s="38" t="s">
        <v>63</v>
      </c>
      <c r="D28" s="38">
        <v>242</v>
      </c>
    </row>
    <row r="29" spans="1:5" ht="18" customHeight="1" x14ac:dyDescent="0.25">
      <c r="A29" s="38" t="s">
        <v>118</v>
      </c>
      <c r="B29" s="38" t="s">
        <v>135</v>
      </c>
      <c r="C29" s="38" t="s">
        <v>63</v>
      </c>
      <c r="D29" s="38">
        <v>31</v>
      </c>
    </row>
    <row r="30" spans="1:5" ht="18" customHeight="1" x14ac:dyDescent="0.25">
      <c r="A30" s="38" t="s">
        <v>119</v>
      </c>
      <c r="B30" s="38" t="s">
        <v>130</v>
      </c>
      <c r="C30" s="38" t="s">
        <v>63</v>
      </c>
      <c r="D30" s="38">
        <v>500</v>
      </c>
    </row>
    <row r="31" spans="1:5" ht="18" customHeight="1" x14ac:dyDescent="0.25">
      <c r="A31" s="38" t="s">
        <v>120</v>
      </c>
      <c r="B31" s="38" t="s">
        <v>131</v>
      </c>
      <c r="C31" s="38" t="s">
        <v>63</v>
      </c>
      <c r="D31" s="38">
        <v>1987</v>
      </c>
    </row>
    <row r="32" spans="1:5" ht="18" customHeight="1" x14ac:dyDescent="0.25">
      <c r="A32" s="38" t="s">
        <v>121</v>
      </c>
      <c r="B32" s="38" t="s">
        <v>132</v>
      </c>
      <c r="C32" s="38" t="s">
        <v>63</v>
      </c>
      <c r="D32" s="38">
        <v>2103</v>
      </c>
    </row>
    <row r="33" spans="1:4" ht="18" customHeight="1" x14ac:dyDescent="0.25">
      <c r="A33" s="38" t="s">
        <v>122</v>
      </c>
      <c r="B33" s="38" t="s">
        <v>133</v>
      </c>
      <c r="C33" s="38" t="s">
        <v>63</v>
      </c>
      <c r="D33" s="38">
        <v>1441</v>
      </c>
    </row>
    <row r="34" spans="1:4" x14ac:dyDescent="0.25">
      <c r="B34" s="32"/>
    </row>
    <row r="35" spans="1:4" x14ac:dyDescent="0.25">
      <c r="B35" s="32"/>
    </row>
    <row r="36" spans="1:4" x14ac:dyDescent="0.25">
      <c r="B36" s="32"/>
    </row>
    <row r="37" spans="1:4" x14ac:dyDescent="0.25">
      <c r="B37" s="32"/>
    </row>
    <row r="38" spans="1:4" x14ac:dyDescent="0.25">
      <c r="B38" s="32"/>
    </row>
    <row r="39" spans="1:4" x14ac:dyDescent="0.25">
      <c r="B39" s="32"/>
    </row>
    <row r="40" spans="1:4" x14ac:dyDescent="0.25">
      <c r="B40" s="32"/>
    </row>
    <row r="41" spans="1:4" x14ac:dyDescent="0.25">
      <c r="B41" s="32"/>
    </row>
    <row r="42" spans="1:4" x14ac:dyDescent="0.25">
      <c r="B42" s="32"/>
    </row>
    <row r="43" spans="1:4" x14ac:dyDescent="0.25">
      <c r="B43" s="32"/>
    </row>
    <row r="44" spans="1:4" x14ac:dyDescent="0.25">
      <c r="B44" s="32"/>
    </row>
    <row r="45" spans="1:4" x14ac:dyDescent="0.25">
      <c r="B45" s="32"/>
    </row>
    <row r="46" spans="1:4" x14ac:dyDescent="0.25">
      <c r="B46" s="32"/>
    </row>
    <row r="47" spans="1:4" x14ac:dyDescent="0.25">
      <c r="B47" s="32"/>
    </row>
    <row r="48" spans="1:4" x14ac:dyDescent="0.25">
      <c r="B48" s="32"/>
    </row>
    <row r="49" spans="2:2" x14ac:dyDescent="0.25">
      <c r="B49" s="32"/>
    </row>
    <row r="50" spans="2:2" x14ac:dyDescent="0.25">
      <c r="B50" s="32"/>
    </row>
    <row r="51" spans="2:2" x14ac:dyDescent="0.25">
      <c r="B51" s="32"/>
    </row>
    <row r="52" spans="2:2" x14ac:dyDescent="0.25">
      <c r="B52" s="32"/>
    </row>
    <row r="53" spans="2:2" x14ac:dyDescent="0.25">
      <c r="B53" s="32"/>
    </row>
    <row r="54" spans="2:2" x14ac:dyDescent="0.25">
      <c r="B54" s="32"/>
    </row>
    <row r="55" spans="2:2" x14ac:dyDescent="0.25">
      <c r="B55" s="32"/>
    </row>
    <row r="56" spans="2:2" x14ac:dyDescent="0.25">
      <c r="B56" s="32"/>
    </row>
    <row r="57" spans="2:2" x14ac:dyDescent="0.25">
      <c r="B57" s="32"/>
    </row>
    <row r="58" spans="2:2" x14ac:dyDescent="0.25">
      <c r="B58" s="32"/>
    </row>
    <row r="59" spans="2:2" x14ac:dyDescent="0.25">
      <c r="B59" s="32"/>
    </row>
    <row r="60" spans="2:2" x14ac:dyDescent="0.25">
      <c r="B60" s="32"/>
    </row>
    <row r="61" spans="2:2" x14ac:dyDescent="0.25">
      <c r="B61" s="32"/>
    </row>
    <row r="62" spans="2:2" x14ac:dyDescent="0.25">
      <c r="B62" s="32"/>
    </row>
    <row r="63" spans="2:2" x14ac:dyDescent="0.25">
      <c r="B63" s="32"/>
    </row>
    <row r="64" spans="2:2" x14ac:dyDescent="0.25">
      <c r="B64" s="32"/>
    </row>
    <row r="65" spans="2:2" x14ac:dyDescent="0.25">
      <c r="B65" s="32"/>
    </row>
    <row r="66" spans="2:2" x14ac:dyDescent="0.25">
      <c r="B66" s="32"/>
    </row>
    <row r="67" spans="2:2" x14ac:dyDescent="0.25">
      <c r="B67" s="32"/>
    </row>
    <row r="68" spans="2:2" x14ac:dyDescent="0.25">
      <c r="B68" s="32"/>
    </row>
    <row r="69" spans="2:2" x14ac:dyDescent="0.25">
      <c r="B69" s="32"/>
    </row>
    <row r="70" spans="2:2" x14ac:dyDescent="0.25">
      <c r="B70" s="32"/>
    </row>
    <row r="71" spans="2:2" x14ac:dyDescent="0.25">
      <c r="B71" s="32"/>
    </row>
    <row r="72" spans="2:2" x14ac:dyDescent="0.25">
      <c r="B72" s="32"/>
    </row>
    <row r="73" spans="2:2" x14ac:dyDescent="0.25">
      <c r="B73" s="32"/>
    </row>
    <row r="74" spans="2:2" x14ac:dyDescent="0.25">
      <c r="B74" s="32"/>
    </row>
    <row r="75" spans="2:2" x14ac:dyDescent="0.25">
      <c r="B75" s="32"/>
    </row>
    <row r="76" spans="2:2" x14ac:dyDescent="0.25">
      <c r="B76" s="32"/>
    </row>
    <row r="77" spans="2:2" x14ac:dyDescent="0.25">
      <c r="B77" s="32"/>
    </row>
    <row r="78" spans="2:2" x14ac:dyDescent="0.25">
      <c r="B78" s="32"/>
    </row>
    <row r="79" spans="2:2" x14ac:dyDescent="0.25">
      <c r="B79" s="32"/>
    </row>
    <row r="80" spans="2:2" x14ac:dyDescent="0.25">
      <c r="B80" s="32"/>
    </row>
    <row r="81" spans="2:2" x14ac:dyDescent="0.25">
      <c r="B81" s="32"/>
    </row>
    <row r="82" spans="2:2" x14ac:dyDescent="0.25">
      <c r="B82" s="32"/>
    </row>
    <row r="83" spans="2:2" x14ac:dyDescent="0.25">
      <c r="B83" s="32"/>
    </row>
    <row r="84" spans="2:2" x14ac:dyDescent="0.25">
      <c r="B84" s="32"/>
    </row>
    <row r="85" spans="2:2" x14ac:dyDescent="0.25">
      <c r="B85" s="32"/>
    </row>
    <row r="86" spans="2:2" x14ac:dyDescent="0.25">
      <c r="B86" s="32"/>
    </row>
    <row r="87" spans="2:2" x14ac:dyDescent="0.25">
      <c r="B87" s="32"/>
    </row>
    <row r="88" spans="2:2" x14ac:dyDescent="0.25">
      <c r="B88" s="32"/>
    </row>
    <row r="89" spans="2:2" x14ac:dyDescent="0.25">
      <c r="B89" s="32"/>
    </row>
    <row r="90" spans="2:2" x14ac:dyDescent="0.25">
      <c r="B90" s="32"/>
    </row>
    <row r="91" spans="2:2" x14ac:dyDescent="0.25">
      <c r="B91" s="32"/>
    </row>
    <row r="92" spans="2:2" x14ac:dyDescent="0.25">
      <c r="B92" s="32"/>
    </row>
    <row r="93" spans="2:2" x14ac:dyDescent="0.25">
      <c r="B93" s="32"/>
    </row>
    <row r="94" spans="2:2" x14ac:dyDescent="0.25">
      <c r="B94" s="32"/>
    </row>
    <row r="95" spans="2:2" x14ac:dyDescent="0.25">
      <c r="B95" s="32"/>
    </row>
    <row r="96" spans="2:2" x14ac:dyDescent="0.25">
      <c r="B96" s="32"/>
    </row>
    <row r="97" spans="2:2" x14ac:dyDescent="0.25">
      <c r="B97" s="32"/>
    </row>
    <row r="98" spans="2:2" x14ac:dyDescent="0.25">
      <c r="B98" s="32"/>
    </row>
    <row r="99" spans="2:2" x14ac:dyDescent="0.25">
      <c r="B99" s="32"/>
    </row>
  </sheetData>
  <sheetProtection insertRows="0" deleteRows="0" selectLockedCells="1"/>
  <conditionalFormatting sqref="H6:H223">
    <cfRule type="containsText" dxfId="7" priority="18" operator="containsText" text="New Sign Required">
      <formula>NOT(ISERROR(SEARCH("New Sign Required",H6)))</formula>
    </cfRule>
  </conditionalFormatting>
  <conditionalFormatting sqref="H1:H4 G5 H6:H1048576">
    <cfRule type="containsText" dxfId="6" priority="6" operator="containsText" text="Remove Old Sign">
      <formula>NOT(ISERROR(SEARCH("Remove Old Sign",G1)))</formula>
    </cfRule>
    <cfRule type="containsText" dxfId="5" priority="7" operator="containsText" text="Move Sign to New Location">
      <formula>NOT(ISERROR(SEARCH("Move Sign to New Location",G1)))</formula>
    </cfRule>
  </conditionalFormatting>
  <conditionalFormatting sqref="G3:G4 E1:E2 F5 G6:G1048576">
    <cfRule type="containsText" dxfId="4" priority="5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6:H206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Lookup!$G$1:$G$7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77</v>
      </c>
      <c r="E9" s="7" t="s">
        <v>30</v>
      </c>
    </row>
    <row r="10" spans="1:7" s="1" customFormat="1" x14ac:dyDescent="0.25">
      <c r="E10" s="15" t="s">
        <v>48</v>
      </c>
    </row>
    <row r="11" spans="1:7" x14ac:dyDescent="0.25">
      <c r="E11" s="15" t="s">
        <v>32</v>
      </c>
    </row>
    <row r="12" spans="1:7" x14ac:dyDescent="0.25">
      <c r="E12" s="15" t="s">
        <v>20</v>
      </c>
    </row>
    <row r="13" spans="1:7" x14ac:dyDescent="0.25">
      <c r="E13" s="15" t="s">
        <v>24</v>
      </c>
    </row>
    <row r="14" spans="1:7" x14ac:dyDescent="0.25">
      <c r="E14" s="15" t="s">
        <v>51</v>
      </c>
    </row>
    <row r="15" spans="1:7" x14ac:dyDescent="0.25">
      <c r="E15" s="15" t="s">
        <v>49</v>
      </c>
    </row>
    <row r="16" spans="1:7" x14ac:dyDescent="0.25">
      <c r="E16" s="15" t="s">
        <v>22</v>
      </c>
    </row>
    <row r="17" spans="1:7" x14ac:dyDescent="0.25">
      <c r="E17" s="15" t="s">
        <v>26</v>
      </c>
    </row>
    <row r="18" spans="1:7" x14ac:dyDescent="0.25">
      <c r="E18" s="15" t="s">
        <v>23</v>
      </c>
    </row>
    <row r="19" spans="1:7" x14ac:dyDescent="0.25">
      <c r="E19" s="15" t="s">
        <v>25</v>
      </c>
    </row>
    <row r="20" spans="1:7" x14ac:dyDescent="0.25">
      <c r="A20" s="14"/>
      <c r="B20" s="14"/>
      <c r="C20" s="14"/>
      <c r="D20" s="14"/>
      <c r="E20" s="7"/>
      <c r="F20" s="14"/>
      <c r="G20" s="14"/>
    </row>
    <row r="21" spans="1:7" x14ac:dyDescent="0.25">
      <c r="A21" s="14"/>
      <c r="B21" s="14"/>
      <c r="C21" s="14"/>
      <c r="D21" s="14"/>
      <c r="F21" s="14"/>
      <c r="G21" s="14"/>
    </row>
    <row r="22" spans="1:7" x14ac:dyDescent="0.25">
      <c r="A22" s="14"/>
      <c r="B22" s="14"/>
      <c r="C22" s="14"/>
      <c r="D22" s="14"/>
      <c r="F22" s="14"/>
      <c r="G22" s="14"/>
    </row>
    <row r="23" spans="1:7" x14ac:dyDescent="0.25">
      <c r="A23" s="14"/>
      <c r="B23" s="14"/>
      <c r="C23" s="14"/>
      <c r="D23" s="14"/>
      <c r="F23" s="14"/>
      <c r="G23" s="14"/>
    </row>
    <row r="24" spans="1:7" x14ac:dyDescent="0.25">
      <c r="A24" s="14"/>
      <c r="B24" s="14"/>
      <c r="C24" s="14"/>
      <c r="D24" s="14"/>
      <c r="F24" s="14"/>
      <c r="G24" s="14"/>
    </row>
    <row r="25" spans="1:7" x14ac:dyDescent="0.25">
      <c r="A25" s="14"/>
      <c r="B25" s="14"/>
      <c r="C25" s="14"/>
      <c r="D25" s="14"/>
      <c r="F25" s="14"/>
      <c r="G25" s="14"/>
    </row>
    <row r="26" spans="1:7" x14ac:dyDescent="0.25">
      <c r="A26" s="14"/>
      <c r="B26" s="14"/>
      <c r="C26" s="14"/>
      <c r="D26" s="14"/>
      <c r="F26" s="14"/>
      <c r="G26" s="14"/>
    </row>
    <row r="27" spans="1:7" x14ac:dyDescent="0.25">
      <c r="A27" s="14"/>
      <c r="B27" s="14"/>
      <c r="C27" s="14"/>
      <c r="D27" s="14"/>
      <c r="F27" s="14"/>
      <c r="G27" s="14"/>
    </row>
    <row r="28" spans="1:7" x14ac:dyDescent="0.25">
      <c r="A28" s="14"/>
      <c r="B28" s="14"/>
      <c r="C28" s="14"/>
      <c r="D28" s="14"/>
      <c r="F28" s="14"/>
      <c r="G28" s="14"/>
    </row>
    <row r="29" spans="1:7" x14ac:dyDescent="0.25">
      <c r="A29" s="14"/>
      <c r="B29" s="14"/>
      <c r="C29" s="14"/>
      <c r="D29" s="14"/>
      <c r="F29" s="14"/>
      <c r="G29" s="14"/>
    </row>
    <row r="30" spans="1:7" x14ac:dyDescent="0.25">
      <c r="A30" s="14"/>
      <c r="B30" s="14"/>
      <c r="C30" s="14"/>
      <c r="D30" s="14"/>
      <c r="F30" s="14"/>
      <c r="G30" s="14"/>
    </row>
    <row r="31" spans="1:7" x14ac:dyDescent="0.25">
      <c r="A31" s="14"/>
      <c r="B31" s="14"/>
      <c r="C31" s="14"/>
      <c r="D31" s="14"/>
      <c r="F31" s="14"/>
      <c r="G31" s="14"/>
    </row>
    <row r="32" spans="1:7" x14ac:dyDescent="0.25">
      <c r="A32" s="14"/>
      <c r="B32" s="14"/>
      <c r="C32" s="14"/>
      <c r="D32" s="14"/>
      <c r="F32" s="14"/>
      <c r="G32" s="14"/>
    </row>
    <row r="33" spans="1:7" x14ac:dyDescent="0.25">
      <c r="A33" s="14"/>
      <c r="B33" s="14"/>
      <c r="C33" s="14"/>
      <c r="D33" s="14"/>
      <c r="F33" s="14"/>
      <c r="G33" s="14"/>
    </row>
    <row r="34" spans="1:7" x14ac:dyDescent="0.25">
      <c r="A34" s="14"/>
      <c r="B34" s="14"/>
      <c r="C34" s="14"/>
      <c r="D34" s="14"/>
      <c r="F34" s="14"/>
      <c r="G34" s="14"/>
    </row>
    <row r="35" spans="1:7" x14ac:dyDescent="0.25">
      <c r="A35" s="14"/>
      <c r="B35" s="14"/>
      <c r="C35" s="14"/>
      <c r="D35" s="14"/>
      <c r="F35" s="14"/>
      <c r="G35" s="14"/>
    </row>
    <row r="36" spans="1:7" x14ac:dyDescent="0.25">
      <c r="A36" s="14"/>
      <c r="B36" s="14"/>
      <c r="C36" s="14"/>
      <c r="D36" s="14"/>
      <c r="F36" s="14"/>
      <c r="G36" s="14"/>
    </row>
    <row r="37" spans="1:7" x14ac:dyDescent="0.25">
      <c r="A37" s="14"/>
      <c r="B37" s="14"/>
      <c r="C37" s="14"/>
      <c r="D37" s="14"/>
      <c r="F37" s="14"/>
      <c r="G37" s="14"/>
    </row>
    <row r="38" spans="1:7" x14ac:dyDescent="0.25">
      <c r="A38" s="14"/>
      <c r="B38" s="14"/>
      <c r="C38" s="14"/>
      <c r="D38" s="14"/>
      <c r="F38" s="14"/>
      <c r="G38" s="14"/>
    </row>
    <row r="39" spans="1:7" x14ac:dyDescent="0.25">
      <c r="A39" s="14"/>
      <c r="B39" s="14"/>
      <c r="C39" s="14"/>
      <c r="D39" s="14"/>
      <c r="F39" s="14"/>
      <c r="G39" s="1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0" workbookViewId="0">
      <selection activeCell="B169" sqref="B169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0382</v>
      </c>
      <c r="B243" s="3" t="str">
        <f>VLOOKUP(A243,[4]UKBuilding_List!$A$1:$D$376,3,FALSE)</f>
        <v>Sky Blue Solar House</v>
      </c>
      <c r="C243" s="1"/>
    </row>
    <row r="244" spans="1:3" x14ac:dyDescent="0.25">
      <c r="A244" s="2" t="str">
        <f>([4]UKBuilding_List!A244)</f>
        <v>0391</v>
      </c>
      <c r="B244" s="3" t="str">
        <f>VLOOKUP(A244,[4]UKBuilding_List!$A$1:$D$376,3,FALSE)</f>
        <v>Bus Shelter #2</v>
      </c>
      <c r="C244" s="1"/>
    </row>
    <row r="245" spans="1:3" x14ac:dyDescent="0.25">
      <c r="A245" s="2" t="str">
        <f>([4]UKBuilding_List!A245)</f>
        <v>0393</v>
      </c>
      <c r="B245" s="3" t="str">
        <f>VLOOKUP(A245,[4]UKBuilding_List!$A$1:$D$376,3,FALSE)</f>
        <v>Bus Shelter #7</v>
      </c>
      <c r="C245" s="1"/>
    </row>
    <row r="246" spans="1:3" x14ac:dyDescent="0.25">
      <c r="A246" s="2" t="str">
        <f>([4]UKBuilding_List!A246)</f>
        <v>0394</v>
      </c>
      <c r="B246" s="3" t="str">
        <f>VLOOKUP(A246,[4]UKBuilding_List!$A$1:$D$376,3,FALSE)</f>
        <v>Bus Shelter #6</v>
      </c>
      <c r="C246" s="1"/>
    </row>
    <row r="247" spans="1:3" x14ac:dyDescent="0.25">
      <c r="A247" s="2" t="str">
        <f>([4]UKBuilding_List!A247)</f>
        <v>0397</v>
      </c>
      <c r="B247" s="3" t="str">
        <f>VLOOKUP(A247,[4]UKBuilding_List!$A$1:$D$376,3,FALSE)</f>
        <v>Bus Shelter #9</v>
      </c>
      <c r="C247" s="1"/>
    </row>
    <row r="248" spans="1:3" x14ac:dyDescent="0.25">
      <c r="A248" s="2" t="str">
        <f>([4]UKBuilding_List!A248)</f>
        <v>0398</v>
      </c>
      <c r="B248" s="3" t="str">
        <f>VLOOKUP(A248,[4]UKBuilding_List!$A$1:$D$376,3,FALSE)</f>
        <v>Bus Shelter #10</v>
      </c>
      <c r="C248" s="1"/>
    </row>
    <row r="249" spans="1:3" x14ac:dyDescent="0.25">
      <c r="A249" s="2" t="str">
        <f>([4]UKBuilding_List!A249)</f>
        <v>0399</v>
      </c>
      <c r="B249" s="3" t="str">
        <f>VLOOKUP(A249,[4]UKBuilding_List!$A$1:$D$376,3,FALSE)</f>
        <v>Bus Shelter #11</v>
      </c>
      <c r="C249" s="1"/>
    </row>
    <row r="250" spans="1:3" x14ac:dyDescent="0.25">
      <c r="A250" s="2" t="str">
        <f>([4]UKBuilding_List!A250)</f>
        <v>0400</v>
      </c>
      <c r="B250" s="3" t="str">
        <f>VLOOKUP(A250,[4]UKBuilding_List!$A$1:$D$376,3,FALSE)</f>
        <v>Ellen H. Richards House</v>
      </c>
      <c r="C250" s="1"/>
    </row>
    <row r="251" spans="1:3" x14ac:dyDescent="0.25">
      <c r="A251" s="2" t="str">
        <f>([4]UKBuilding_List!A251)</f>
        <v>0401</v>
      </c>
      <c r="B251" s="3" t="str">
        <f>VLOOKUP(A251,[4]UKBuilding_List!$A$1:$D$376,3,FALSE)</f>
        <v>Weldon House</v>
      </c>
      <c r="C251" s="1"/>
    </row>
    <row r="252" spans="1:3" x14ac:dyDescent="0.25">
      <c r="A252" s="2" t="str">
        <f>([4]UKBuilding_List!A252)</f>
        <v>0403</v>
      </c>
      <c r="B252" s="3" t="str">
        <f>VLOOKUP(A252,[4]UKBuilding_List!$A$1:$D$376,3,FALSE)</f>
        <v>Weldon House Unit 2</v>
      </c>
      <c r="C252" s="1"/>
    </row>
    <row r="253" spans="1:3" x14ac:dyDescent="0.25">
      <c r="A253" s="2" t="str">
        <f>([4]UKBuilding_List!A253)</f>
        <v>0413</v>
      </c>
      <c r="B253" s="3" t="str">
        <f>VLOOKUP(A253,[4]UKBuilding_List!$A$1:$D$376,3,FALSE)</f>
        <v>Softball/Soccer Locker Rooms</v>
      </c>
      <c r="C253" s="1"/>
    </row>
    <row r="254" spans="1:3" x14ac:dyDescent="0.25">
      <c r="A254" s="2" t="str">
        <f>([4]UKBuilding_List!A254)</f>
        <v>0417</v>
      </c>
      <c r="B254" s="3" t="str">
        <f>VLOOKUP(A254,[4]UKBuilding_List!$A$1:$D$376,3,FALSE)</f>
        <v>660 South Limestone</v>
      </c>
      <c r="C254" s="1"/>
    </row>
    <row r="255" spans="1:3" x14ac:dyDescent="0.25">
      <c r="A255" s="2" t="str">
        <f>([4]UKBuilding_List!A255)</f>
        <v>0419</v>
      </c>
      <c r="B255" s="3" t="str">
        <f>VLOOKUP(A255,[4]UKBuilding_List!$A$1:$D$376,3,FALSE)</f>
        <v>Bus Shelter #13</v>
      </c>
      <c r="C255" s="1"/>
    </row>
    <row r="256" spans="1:3" x14ac:dyDescent="0.25">
      <c r="A256" s="2" t="str">
        <f>([4]UKBuilding_List!A256)</f>
        <v>0420</v>
      </c>
      <c r="B256" s="3" t="str">
        <f>VLOOKUP(A256,[4]UKBuilding_List!$A$1:$D$376,3,FALSE)</f>
        <v>424 Euclid Avenue</v>
      </c>
      <c r="C256" s="1"/>
    </row>
    <row r="257" spans="1:3" x14ac:dyDescent="0.25">
      <c r="A257" s="2" t="str">
        <f>([4]UKBuilding_List!A257)</f>
        <v>0432</v>
      </c>
      <c r="B257" s="3" t="str">
        <f>VLOOKUP(A257,[4]UKBuilding_List!$A$1:$D$376,3,FALSE)</f>
        <v>Commonwealth House</v>
      </c>
      <c r="C257" s="1"/>
    </row>
    <row r="258" spans="1:3" x14ac:dyDescent="0.25">
      <c r="A258" s="2" t="str">
        <f>([4]UKBuilding_List!A258)</f>
        <v>0433</v>
      </c>
      <c r="B258" s="3" t="str">
        <f>VLOOKUP(A258,[4]UKBuilding_List!$A$1:$D$376,3,FALSE)</f>
        <v>William E and Casiana Schmidt Vocal Arts Center</v>
      </c>
      <c r="C258" s="1"/>
    </row>
    <row r="259" spans="1:3" x14ac:dyDescent="0.25">
      <c r="A259" s="2" t="str">
        <f>([4]UKBuilding_List!A259)</f>
        <v>0442</v>
      </c>
      <c r="B259" s="3" t="str">
        <f>VLOOKUP(A259,[4]UKBuilding_List!$A$1:$D$376,3,FALSE)</f>
        <v>Ligon House</v>
      </c>
      <c r="C259" s="1"/>
    </row>
    <row r="260" spans="1:3" x14ac:dyDescent="0.25">
      <c r="A260" s="2" t="str">
        <f>([4]UKBuilding_List!A260)</f>
        <v>0446</v>
      </c>
      <c r="B260" s="3" t="str">
        <f>VLOOKUP(A260,[4]UKBuilding_List!$A$1:$D$376,3,FALSE)</f>
        <v>John Cropp Softball Stadium</v>
      </c>
      <c r="C260" s="1"/>
    </row>
    <row r="261" spans="1:3" x14ac:dyDescent="0.25">
      <c r="A261" s="2" t="str">
        <f>([4]UKBuilding_List!A261)</f>
        <v>0447</v>
      </c>
      <c r="B261" s="3" t="str">
        <f>VLOOKUP(A261,[4]UKBuilding_List!$A$1:$D$376,3,FALSE)</f>
        <v>Hitting Pavilion</v>
      </c>
      <c r="C261" s="1"/>
    </row>
    <row r="262" spans="1:3" x14ac:dyDescent="0.25">
      <c r="A262" s="2" t="str">
        <f>([4]UKBuilding_List!A262)</f>
        <v>0448</v>
      </c>
      <c r="B262" s="3" t="str">
        <f>VLOOKUP(A262,[4]UKBuilding_List!$A$1:$D$376,3,FALSE)</f>
        <v>Football Storage Shed</v>
      </c>
      <c r="C262" s="1"/>
    </row>
    <row r="263" spans="1:3" x14ac:dyDescent="0.25">
      <c r="A263" s="2" t="str">
        <f>([4]UKBuilding_List!A263)</f>
        <v>0449</v>
      </c>
      <c r="B263" s="3" t="str">
        <f>VLOOKUP(A263,[4]UKBuilding_List!$A$1:$D$376,3,FALSE)</f>
        <v>Shively Grounds Storage Building</v>
      </c>
      <c r="C263" s="1"/>
    </row>
    <row r="264" spans="1:3" x14ac:dyDescent="0.25">
      <c r="A264" s="2" t="str">
        <f>([4]UKBuilding_List!A264)</f>
        <v>0453</v>
      </c>
      <c r="B264" s="3" t="str">
        <f>VLOOKUP(A264,[4]UKBuilding_List!$A$1:$D$376,3,FALSE)</f>
        <v>Shively Grounds Building</v>
      </c>
      <c r="C264" s="1"/>
    </row>
    <row r="265" spans="1:3" x14ac:dyDescent="0.25">
      <c r="A265" s="2" t="str">
        <f>([4]UKBuilding_List!A265)</f>
        <v>0456</v>
      </c>
      <c r="B265" s="3" t="str">
        <f>VLOOKUP(A265,[4]UKBuilding_List!$A$1:$D$376,3,FALSE)</f>
        <v>W.T. Young Library</v>
      </c>
      <c r="C265" s="1"/>
    </row>
    <row r="266" spans="1:3" x14ac:dyDescent="0.25">
      <c r="A266" s="2" t="str">
        <f>([4]UKBuilding_List!A266)</f>
        <v>0462</v>
      </c>
      <c r="B266" s="3" t="str">
        <f>VLOOKUP(A266,[4]UKBuilding_List!$A$1:$D$376,3,FALSE)</f>
        <v>Sarah Bennett Holmes Hall</v>
      </c>
      <c r="C266" s="1"/>
    </row>
    <row r="267" spans="1:3" x14ac:dyDescent="0.25">
      <c r="A267" s="2" t="str">
        <f>([4]UKBuilding_List!A267)</f>
        <v>0463</v>
      </c>
      <c r="B267" s="3" t="str">
        <f>VLOOKUP(A267,[4]UKBuilding_List!$A$1:$D$376,3,FALSE)</f>
        <v>Cleona Belle Matthews Boyd Hall</v>
      </c>
      <c r="C267" s="1"/>
    </row>
    <row r="268" spans="1:3" x14ac:dyDescent="0.25">
      <c r="A268" s="2" t="str">
        <f>([4]UKBuilding_List!A268)</f>
        <v>0465</v>
      </c>
      <c r="B268" s="3" t="str">
        <f>VLOOKUP(A268,[4]UKBuilding_List!$A$1:$D$376,3,FALSE)</f>
        <v>Pavilion at Kroger Field</v>
      </c>
      <c r="C268" s="1"/>
    </row>
    <row r="269" spans="1:3" x14ac:dyDescent="0.25">
      <c r="A269" s="2" t="str">
        <f>([4]UKBuilding_List!A269)</f>
        <v>0473</v>
      </c>
      <c r="B269" s="3" t="str">
        <f>VLOOKUP(A269,[4]UKBuilding_List!$A$1:$D$376,3,FALSE)</f>
        <v>505 Oldham Ct</v>
      </c>
      <c r="C269" s="1"/>
    </row>
    <row r="270" spans="1:3" x14ac:dyDescent="0.25">
      <c r="A270" s="2" t="str">
        <f>([4]UKBuilding_List!A270)</f>
        <v>0481</v>
      </c>
      <c r="B270" s="3" t="str">
        <f>VLOOKUP(A270,[4]UKBuilding_List!$A$1:$D$376,3,FALSE)</f>
        <v>LCC Academic Tech Building</v>
      </c>
      <c r="C270" s="1"/>
    </row>
    <row r="271" spans="1:3" x14ac:dyDescent="0.25">
      <c r="A271" s="2" t="str">
        <f>([4]UKBuilding_List!A271)</f>
        <v>0484</v>
      </c>
      <c r="B271" s="3" t="str">
        <f>VLOOKUP(A271,[4]UKBuilding_List!$A$1:$D$376,3,FALSE)</f>
        <v>Real Properties Garage</v>
      </c>
      <c r="C271" s="1"/>
    </row>
    <row r="272" spans="1:3" x14ac:dyDescent="0.25">
      <c r="A272" s="2" t="str">
        <f>([4]UKBuilding_List!A272)</f>
        <v>0485</v>
      </c>
      <c r="B272" s="3" t="str">
        <f>VLOOKUP(A272,[4]UKBuilding_List!$A$1:$D$376,3,FALSE)</f>
        <v>Boone Tennis Stadium</v>
      </c>
      <c r="C272" s="1"/>
    </row>
    <row r="273" spans="1:3" x14ac:dyDescent="0.25">
      <c r="A273" s="2" t="str">
        <f>([4]UKBuilding_List!A273)</f>
        <v>0487</v>
      </c>
      <c r="B273" s="3" t="str">
        <f>VLOOKUP(A273,[4]UKBuilding_List!$A$1:$D$376,3,FALSE)</f>
        <v>518 Oldham Ct</v>
      </c>
      <c r="C273" s="1"/>
    </row>
    <row r="274" spans="1:3" x14ac:dyDescent="0.25">
      <c r="A274" s="2" t="str">
        <f>([4]UKBuilding_List!A274)</f>
        <v>0488</v>
      </c>
      <c r="B274" s="3" t="str">
        <f>VLOOKUP(A274,[4]UKBuilding_List!$A$1:$D$376,3,FALSE)</f>
        <v>Woodland Early Learning Center</v>
      </c>
      <c r="C274" s="1"/>
    </row>
    <row r="275" spans="1:3" x14ac:dyDescent="0.25">
      <c r="A275" s="2" t="str">
        <f>([4]UKBuilding_List!A275)</f>
        <v>0489</v>
      </c>
      <c r="B275" s="3" t="str">
        <f>VLOOKUP(A275,[4]UKBuilding_List!$A$1:$D$376,3,FALSE)</f>
        <v>1117 South Limestone</v>
      </c>
      <c r="C275" s="1"/>
    </row>
    <row r="276" spans="1:3" x14ac:dyDescent="0.25">
      <c r="A276" s="2" t="str">
        <f>([4]UKBuilding_List!A276)</f>
        <v>0490</v>
      </c>
      <c r="B276" s="3" t="str">
        <f>VLOOKUP(A276,[4]UKBuilding_List!$A$1:$D$376,3,FALSE)</f>
        <v>Environmental Quality Management</v>
      </c>
      <c r="C276" s="1"/>
    </row>
    <row r="277" spans="1:3" x14ac:dyDescent="0.25">
      <c r="A277" s="2" t="str">
        <f>([4]UKBuilding_List!A277)</f>
        <v>0494</v>
      </c>
      <c r="B277" s="3" t="str">
        <f>VLOOKUP(A277,[4]UKBuilding_List!$A$1:$D$376,3,FALSE)</f>
        <v>Stuckert Career Center</v>
      </c>
      <c r="C277" s="1"/>
    </row>
    <row r="278" spans="1:3" x14ac:dyDescent="0.25">
      <c r="A278" s="2" t="str">
        <f>([4]UKBuilding_List!A278)</f>
        <v>0495</v>
      </c>
      <c r="B278" s="3" t="str">
        <f>VLOOKUP(A278,[4]UKBuilding_List!$A$1:$D$376,3,FALSE)</f>
        <v>James F. Hardymon Communications Building</v>
      </c>
      <c r="C278" s="1"/>
    </row>
    <row r="279" spans="1:3" x14ac:dyDescent="0.25">
      <c r="A279" s="2" t="str">
        <f>([4]UKBuilding_List!A279)</f>
        <v>0503</v>
      </c>
      <c r="B279" s="3" t="str">
        <f>VLOOKUP(A279,[4]UKBuilding_List!$A$1:$D$376,3,FALSE)</f>
        <v>Ralph G Anderson Building (Mech Eng)</v>
      </c>
      <c r="C279" s="1"/>
    </row>
    <row r="280" spans="1:3" x14ac:dyDescent="0.25">
      <c r="A280" s="2" t="str">
        <f>([4]UKBuilding_List!A280)</f>
        <v>0504</v>
      </c>
      <c r="B280" s="3" t="str">
        <f>VLOOKUP(A280,[4]UKBuilding_List!$A$1:$D$376,3,FALSE)</f>
        <v>Phi Gamma Delta Fraternity (FIJI)</v>
      </c>
      <c r="C280" s="1"/>
    </row>
    <row r="281" spans="1:3" x14ac:dyDescent="0.25">
      <c r="A281" s="2" t="str">
        <f>([4]UKBuilding_List!A281)</f>
        <v>0505</v>
      </c>
      <c r="B281" s="3" t="str">
        <f>VLOOKUP(A281,[4]UKBuilding_List!$A$1:$D$376,3,FALSE)</f>
        <v>Kappa Sigma Fraternity</v>
      </c>
      <c r="C281" s="1"/>
    </row>
    <row r="282" spans="1:3" x14ac:dyDescent="0.25">
      <c r="A282" s="2" t="str">
        <f>([4]UKBuilding_List!A282)</f>
        <v>0507</v>
      </c>
      <c r="B282" s="3" t="str">
        <f>VLOOKUP(A282,[4]UKBuilding_List!$A$1:$D$376,3,FALSE)</f>
        <v>Sigma Alpha Epsilon Fraternity</v>
      </c>
      <c r="C282" s="1"/>
    </row>
    <row r="283" spans="1:3" x14ac:dyDescent="0.25">
      <c r="A283" s="2" t="str">
        <f>([4]UKBuilding_List!A283)</f>
        <v>0509</v>
      </c>
      <c r="B283" s="3" t="str">
        <f>VLOOKUP(A283,[4]UKBuilding_List!$A$1:$D$376,3,FALSE)</f>
        <v>Biomedical Biological Sciences Research Building</v>
      </c>
      <c r="C283" s="1"/>
    </row>
    <row r="284" spans="1:3" x14ac:dyDescent="0.25">
      <c r="A284" s="2" t="str">
        <f>([4]UKBuilding_List!A284)</f>
        <v>0514</v>
      </c>
      <c r="B284" s="3" t="str">
        <f>VLOOKUP(A284,[4]UKBuilding_List!$A$1:$D$376,3,FALSE)</f>
        <v>Central Utility Plant #4</v>
      </c>
      <c r="C284" s="1"/>
    </row>
    <row r="285" spans="1:3" x14ac:dyDescent="0.25">
      <c r="A285" s="2" t="str">
        <f>([4]UKBuilding_List!A285)</f>
        <v>0517</v>
      </c>
      <c r="B285" s="3" t="str">
        <f>VLOOKUP(A285,[4]UKBuilding_List!$A$1:$D$376,3,FALSE)</f>
        <v>College of Medicine Learning Center</v>
      </c>
      <c r="C285" s="1"/>
    </row>
    <row r="286" spans="1:3" x14ac:dyDescent="0.25">
      <c r="A286" s="2" t="str">
        <f>([4]UKBuilding_List!A286)</f>
        <v>0518</v>
      </c>
      <c r="B286" s="3" t="str">
        <f>VLOOKUP(A286,[4]UKBuilding_List!$A$1:$D$376,3,FALSE)</f>
        <v>BBSRB Generator Building</v>
      </c>
      <c r="C286" s="1"/>
    </row>
    <row r="287" spans="1:3" x14ac:dyDescent="0.25">
      <c r="A287" s="2" t="str">
        <f>([4]UKBuilding_List!A287)</f>
        <v>0564</v>
      </c>
      <c r="B287" s="3" t="str">
        <f>VLOOKUP(A287,[4]UKBuilding_List!$A$1:$D$376,3,FALSE)</f>
        <v>630 South Broadway</v>
      </c>
      <c r="C287" s="1"/>
    </row>
    <row r="288" spans="1:3" x14ac:dyDescent="0.25">
      <c r="A288" s="2" t="str">
        <f>([4]UKBuilding_List!A288)</f>
        <v>0565</v>
      </c>
      <c r="B288" s="3" t="str">
        <f>VLOOKUP(A288,[4]UKBuilding_List!$A$1:$D$376,3,FALSE)</f>
        <v>John T. Smith Hall</v>
      </c>
      <c r="C288" s="1"/>
    </row>
    <row r="289" spans="1:3" x14ac:dyDescent="0.25">
      <c r="A289" s="2" t="str">
        <f>([4]UKBuilding_List!A289)</f>
        <v>0566</v>
      </c>
      <c r="B289" s="3" t="str">
        <f>VLOOKUP(A289,[4]UKBuilding_List!$A$1:$D$376,3,FALSE)</f>
        <v>Dale E. Baldwin Hall</v>
      </c>
      <c r="C289" s="1"/>
    </row>
    <row r="290" spans="1:3" x14ac:dyDescent="0.25">
      <c r="A290" s="2" t="str">
        <f>([4]UKBuilding_List!A290)</f>
        <v>0567</v>
      </c>
      <c r="B290" s="3" t="str">
        <f>VLOOKUP(A290,[4]UKBuilding_List!$A$1:$D$376,3,FALSE)</f>
        <v>Margaret Ingels Hall</v>
      </c>
      <c r="C290" s="1"/>
    </row>
    <row r="291" spans="1:3" x14ac:dyDescent="0.25">
      <c r="A291" s="2" t="str">
        <f>([4]UKBuilding_List!A291)</f>
        <v>0568</v>
      </c>
      <c r="B291" s="3" t="str">
        <f>VLOOKUP(A291,[4]UKBuilding_List!$A$1:$D$376,3,FALSE)</f>
        <v>David P. Roselle Hall</v>
      </c>
      <c r="C291" s="1"/>
    </row>
    <row r="292" spans="1:3" x14ac:dyDescent="0.25">
      <c r="A292" s="2" t="str">
        <f>([4]UKBuilding_List!A292)</f>
        <v>0571</v>
      </c>
      <c r="B292" s="3" t="str">
        <f>VLOOKUP(A292,[4]UKBuilding_List!$A$1:$D$376,3,FALSE)</f>
        <v>Parking Structure #6</v>
      </c>
      <c r="C292" s="1"/>
    </row>
    <row r="293" spans="1:3" x14ac:dyDescent="0.25">
      <c r="A293" s="2" t="str">
        <f>([4]UKBuilding_List!A293)</f>
        <v>0572</v>
      </c>
      <c r="B293" s="3" t="str">
        <f>VLOOKUP(A293,[4]UKBuilding_List!$A$1:$D$376,3,FALSE)</f>
        <v>Parking Structure #7</v>
      </c>
      <c r="C293" s="1"/>
    </row>
    <row r="294" spans="1:3" x14ac:dyDescent="0.25">
      <c r="A294" s="2" t="str">
        <f>([4]UKBuilding_List!A294)</f>
        <v>0582</v>
      </c>
      <c r="B294" s="3" t="str">
        <f>VLOOKUP(A294,[4]UKBuilding_List!$A$1:$D$376,3,FALSE)</f>
        <v>University Health Service</v>
      </c>
      <c r="C294" s="1"/>
    </row>
    <row r="295" spans="1:3" x14ac:dyDescent="0.25">
      <c r="A295" s="2" t="str">
        <f>([4]UKBuilding_List!A295)</f>
        <v>0585</v>
      </c>
      <c r="B295" s="3" t="str">
        <f>VLOOKUP(A295,[4]UKBuilding_List!$A$1:$D$376,3,FALSE)</f>
        <v>Baseball Training Pavilion</v>
      </c>
      <c r="C295" s="1"/>
    </row>
    <row r="296" spans="1:3" x14ac:dyDescent="0.25">
      <c r="A296" s="2" t="str">
        <f>([4]UKBuilding_List!A296)</f>
        <v>0592</v>
      </c>
      <c r="B296" s="3" t="str">
        <f>VLOOKUP(A296,[4]UKBuilding_List!$A$1:$D$376,3,FALSE)</f>
        <v>Storage Shed</v>
      </c>
      <c r="C296" s="1"/>
    </row>
    <row r="297" spans="1:3" x14ac:dyDescent="0.25">
      <c r="A297" s="2" t="str">
        <f>([4]UKBuilding_List!A297)</f>
        <v>0596</v>
      </c>
      <c r="B297" s="3" t="str">
        <f>VLOOKUP(A297,[4]UKBuilding_List!$A$1:$D$376,3,FALSE)</f>
        <v>Lee T. Todd, Jr. Building</v>
      </c>
      <c r="C297" s="1"/>
    </row>
    <row r="298" spans="1:3" x14ac:dyDescent="0.25">
      <c r="A298" s="2" t="str">
        <f>([4]UKBuilding_List!A298)</f>
        <v>0601</v>
      </c>
      <c r="B298" s="3" t="str">
        <f>VLOOKUP(A298,[4]UKBuilding_List!$A$1:$D$376,3,FALSE)</f>
        <v>Parking Structure #8</v>
      </c>
      <c r="C298" s="1"/>
    </row>
    <row r="299" spans="1:3" x14ac:dyDescent="0.25">
      <c r="A299" s="2" t="str">
        <f>([4]UKBuilding_List!A299)</f>
        <v>0602</v>
      </c>
      <c r="B299" s="3" t="str">
        <f>VLOOKUP(A299,[4]UKBuilding_List!$A$1:$D$376,3,FALSE)</f>
        <v>Pavilion A</v>
      </c>
      <c r="C299" s="1"/>
    </row>
    <row r="300" spans="1:3" x14ac:dyDescent="0.25">
      <c r="A300" s="2" t="str">
        <f>([4]UKBuilding_List!A300)</f>
        <v>0604</v>
      </c>
      <c r="B300" s="3" t="str">
        <f>VLOOKUP(A300,[4]UKBuilding_List!$A$1:$D$376,3,FALSE)</f>
        <v>Joe Craft Center</v>
      </c>
      <c r="C300" s="1"/>
    </row>
    <row r="301" spans="1:3" x14ac:dyDescent="0.25">
      <c r="A301" s="2" t="str">
        <f>([4]UKBuilding_List!A301)</f>
        <v>0611</v>
      </c>
      <c r="B301" s="3" t="str">
        <f>VLOOKUP(A301,[4]UKBuilding_List!$A$1:$D$376,3,FALSE)</f>
        <v>Medical Office Building (Samaritan)</v>
      </c>
      <c r="C301" s="1"/>
    </row>
    <row r="302" spans="1:3" x14ac:dyDescent="0.25">
      <c r="A302" s="2" t="str">
        <f>([4]UKBuilding_List!A302)</f>
        <v>0612</v>
      </c>
      <c r="B302" s="3" t="str">
        <f>VLOOKUP(A302,[4]UKBuilding_List!$A$1:$D$376,3,FALSE)</f>
        <v>Samaritan Chiller Building</v>
      </c>
      <c r="C302" s="1"/>
    </row>
    <row r="303" spans="1:3" x14ac:dyDescent="0.25">
      <c r="A303" s="2" t="str">
        <f>([4]UKBuilding_List!A303)</f>
        <v>0613</v>
      </c>
      <c r="B303" s="3" t="str">
        <f>VLOOKUP(A303,[4]UKBuilding_List!$A$1:$D$376,3,FALSE)</f>
        <v>Samaritan Parking Structure</v>
      </c>
      <c r="C303" s="1"/>
    </row>
    <row r="304" spans="1:3" x14ac:dyDescent="0.25">
      <c r="A304" s="2" t="str">
        <f>([4]UKBuilding_List!A304)</f>
        <v>0616</v>
      </c>
      <c r="B304" s="3" t="str">
        <f>VLOOKUP(A304,[4]UKBuilding_List!$A$1:$D$376,3,FALSE)</f>
        <v>Seaton Center Storage</v>
      </c>
      <c r="C304" s="1"/>
    </row>
    <row r="305" spans="1:3" x14ac:dyDescent="0.25">
      <c r="A305" s="2" t="str">
        <f>([4]UKBuilding_List!A305)</f>
        <v>0618</v>
      </c>
      <c r="B305" s="3" t="str">
        <f>VLOOKUP(A305,[4]UKBuilding_List!$A$1:$D$376,3,FALSE)</f>
        <v>MacAdam Student Observatory</v>
      </c>
      <c r="C305" s="1"/>
    </row>
    <row r="306" spans="1:3" x14ac:dyDescent="0.25">
      <c r="A306" s="2" t="str">
        <f>([4]UKBuilding_List!A306)</f>
        <v>0626</v>
      </c>
      <c r="B306" s="3" t="str">
        <f>VLOOKUP(A306,[4]UKBuilding_List!$A$1:$D$376,3,FALSE)</f>
        <v>1119 S. Limestone</v>
      </c>
      <c r="C306" s="1"/>
    </row>
    <row r="307" spans="1:3" x14ac:dyDescent="0.25">
      <c r="A307" s="2" t="str">
        <f>([4]UKBuilding_List!A307)</f>
        <v>0633</v>
      </c>
      <c r="B307" s="3" t="str">
        <f>VLOOKUP(A307,[4]UKBuilding_List!$A$1:$D$376,3,FALSE)</f>
        <v>Davis Marksbury Building</v>
      </c>
      <c r="C307" s="1"/>
    </row>
    <row r="308" spans="1:3" x14ac:dyDescent="0.25">
      <c r="A308" s="2" t="str">
        <f>([4]UKBuilding_List!A308)</f>
        <v>0644</v>
      </c>
      <c r="B308" s="3" t="str">
        <f>VLOOKUP(A308,[4]UKBuilding_List!$A$1:$D$376,3,FALSE)</f>
        <v>Wildcat Coal Lodge</v>
      </c>
      <c r="C308" s="1"/>
    </row>
    <row r="309" spans="1:3" x14ac:dyDescent="0.25">
      <c r="A309" s="2" t="str">
        <f>([4]UKBuilding_List!A309)</f>
        <v>0651</v>
      </c>
      <c r="B309" s="3" t="str">
        <f>VLOOKUP(A309,[4]UKBuilding_List!$A$1:$D$376,3,FALSE)</f>
        <v>Mandrell Hall</v>
      </c>
      <c r="C309" s="1"/>
    </row>
    <row r="310" spans="1:3" x14ac:dyDescent="0.25">
      <c r="A310" s="2" t="str">
        <f>([4]UKBuilding_List!A310)</f>
        <v>0652</v>
      </c>
      <c r="B310" s="3" t="str">
        <f>VLOOKUP(A310,[4]UKBuilding_List!$A$1:$D$376,3,FALSE)</f>
        <v>Bosworth Hall</v>
      </c>
      <c r="C310" s="1"/>
    </row>
    <row r="311" spans="1:3" x14ac:dyDescent="0.25">
      <c r="A311" s="2" t="str">
        <f>([4]UKBuilding_List!A311)</f>
        <v>0653</v>
      </c>
      <c r="B311" s="3" t="str">
        <f>VLOOKUP(A311,[4]UKBuilding_List!$A$1:$D$376,3,FALSE)</f>
        <v>Sanders Hall</v>
      </c>
      <c r="C311" s="1"/>
    </row>
    <row r="312" spans="1:3" x14ac:dyDescent="0.25">
      <c r="A312" s="2" t="str">
        <f>([4]UKBuilding_List!A312)</f>
        <v>0654</v>
      </c>
      <c r="B312" s="3" t="str">
        <f>VLOOKUP(A312,[4]UKBuilding_List!$A$1:$D$376,3,FALSE)</f>
        <v>Building 100</v>
      </c>
      <c r="C312" s="1"/>
    </row>
    <row r="313" spans="1:3" x14ac:dyDescent="0.25">
      <c r="A313" s="2" t="str">
        <f>([4]UKBuilding_List!A313)</f>
        <v>0655</v>
      </c>
      <c r="B313" s="3" t="str">
        <f>VLOOKUP(A313,[4]UKBuilding_List!$A$1:$D$376,3,FALSE)</f>
        <v>Building 200</v>
      </c>
      <c r="C313" s="1"/>
    </row>
    <row r="314" spans="1:3" x14ac:dyDescent="0.25">
      <c r="A314" s="2" t="str">
        <f>([4]UKBuilding_List!A314)</f>
        <v>0656</v>
      </c>
      <c r="B314" s="3" t="str">
        <f>VLOOKUP(A314,[4]UKBuilding_List!$A$1:$D$376,3,FALSE)</f>
        <v>Building 300</v>
      </c>
      <c r="C314" s="1"/>
    </row>
    <row r="315" spans="1:3" x14ac:dyDescent="0.25">
      <c r="A315" s="2" t="str">
        <f>([4]UKBuilding_List!A315)</f>
        <v>0657</v>
      </c>
      <c r="B315" s="3" t="str">
        <f>VLOOKUP(A315,[4]UKBuilding_List!$A$1:$D$376,3,FALSE)</f>
        <v>Building 400</v>
      </c>
      <c r="C315" s="1"/>
    </row>
    <row r="316" spans="1:3" x14ac:dyDescent="0.25">
      <c r="A316" s="2" t="str">
        <f>([4]UKBuilding_List!A316)</f>
        <v>0658</v>
      </c>
      <c r="B316" s="3" t="str">
        <f>VLOOKUP(A316,[4]UKBuilding_List!$A$1:$D$376,3,FALSE)</f>
        <v>Maintenance Bldg.</v>
      </c>
      <c r="C316" s="1"/>
    </row>
    <row r="317" spans="1:3" x14ac:dyDescent="0.25">
      <c r="A317" s="2" t="str">
        <f>([4]UKBuilding_List!A317)</f>
        <v>0659</v>
      </c>
      <c r="B317" s="3" t="str">
        <f>VLOOKUP(A317,[4]UKBuilding_List!$A$1:$D$376,3,FALSE)</f>
        <v>Gas Building</v>
      </c>
      <c r="C317" s="1"/>
    </row>
    <row r="318" spans="1:3" x14ac:dyDescent="0.25">
      <c r="A318" s="2" t="str">
        <f>([4]UKBuilding_List!A318)</f>
        <v>0660</v>
      </c>
      <c r="B318" s="3" t="str">
        <f>VLOOKUP(A318,[4]UKBuilding_List!$A$1:$D$376,3,FALSE)</f>
        <v>Maxwelton Ct. Apts #1</v>
      </c>
      <c r="C318" s="1"/>
    </row>
    <row r="319" spans="1:3" x14ac:dyDescent="0.25">
      <c r="A319" s="2" t="str">
        <f>([4]UKBuilding_List!A319)</f>
        <v>0661</v>
      </c>
      <c r="B319" s="3" t="str">
        <f>VLOOKUP(A319,[4]UKBuilding_List!$A$1:$D$376,3,FALSE)</f>
        <v>Maxwelton Ct. Apts #2</v>
      </c>
      <c r="C319" s="1"/>
    </row>
    <row r="320" spans="1:3" x14ac:dyDescent="0.25">
      <c r="A320" s="2" t="str">
        <f>([4]UKBuilding_List!A320)</f>
        <v>0662</v>
      </c>
      <c r="B320" s="3" t="str">
        <f>VLOOKUP(A320,[4]UKBuilding_List!$A$1:$D$376,3,FALSE)</f>
        <v>Maxwelton Ct. Apts #3</v>
      </c>
      <c r="C320" s="1"/>
    </row>
    <row r="321" spans="1:3" x14ac:dyDescent="0.25">
      <c r="A321" s="2" t="str">
        <f>([4]UKBuilding_List!A321)</f>
        <v>0663</v>
      </c>
      <c r="B321" s="3" t="str">
        <f>VLOOKUP(A321,[4]UKBuilding_List!$A$1:$D$376,3,FALSE)</f>
        <v>Maxwelton Ct. Apts #4</v>
      </c>
      <c r="C321" s="1"/>
    </row>
    <row r="322" spans="1:3" x14ac:dyDescent="0.25">
      <c r="A322" s="2" t="str">
        <f>([4]UKBuilding_List!A322)</f>
        <v>0664</v>
      </c>
      <c r="B322" s="3" t="str">
        <f>VLOOKUP(A322,[4]UKBuilding_List!$A$1:$D$376,3,FALSE)</f>
        <v>Maxwelton Ct. Apts #5</v>
      </c>
      <c r="C322" s="1"/>
    </row>
    <row r="323" spans="1:3" x14ac:dyDescent="0.25">
      <c r="A323" s="2" t="str">
        <f>([4]UKBuilding_List!A323)</f>
        <v>0665</v>
      </c>
      <c r="B323" s="3" t="str">
        <f>VLOOKUP(A323,[4]UKBuilding_List!$A$1:$D$376,3,FALSE)</f>
        <v>Maxwelton Ct. Apts #6</v>
      </c>
      <c r="C323" s="1"/>
    </row>
    <row r="324" spans="1:3" x14ac:dyDescent="0.25">
      <c r="A324" s="2" t="str">
        <f>([4]UKBuilding_List!A324)</f>
        <v>0666</v>
      </c>
      <c r="B324" s="3" t="str">
        <f>VLOOKUP(A324,[4]UKBuilding_List!$A$1:$D$376,3,FALSE)</f>
        <v>Maxwelton Ct. Apts #7</v>
      </c>
      <c r="C324" s="1"/>
    </row>
    <row r="325" spans="1:3" x14ac:dyDescent="0.25">
      <c r="A325" s="2" t="str">
        <f>([4]UKBuilding_List!A325)</f>
        <v>0667</v>
      </c>
      <c r="B325" s="3" t="str">
        <f>VLOOKUP(A325,[4]UKBuilding_List!$A$1:$D$376,3,FALSE)</f>
        <v>Maxwelton Ct. Apts #8</v>
      </c>
      <c r="C325" s="1"/>
    </row>
    <row r="326" spans="1:3" x14ac:dyDescent="0.25">
      <c r="A326" s="2" t="str">
        <f>([4]UKBuilding_List!A326)</f>
        <v>0668</v>
      </c>
      <c r="B326" s="3" t="str">
        <f>VLOOKUP(A326,[4]UKBuilding_List!$A$1:$D$376,3,FALSE)</f>
        <v>Maxwelton Ct. Apts #9</v>
      </c>
      <c r="C326" s="1"/>
    </row>
    <row r="327" spans="1:3" x14ac:dyDescent="0.25">
      <c r="A327" s="2" t="str">
        <f>([4]UKBuilding_List!A327)</f>
        <v>0669</v>
      </c>
      <c r="B327" s="3" t="str">
        <f>VLOOKUP(A327,[4]UKBuilding_List!$A$1:$D$376,3,FALSE)</f>
        <v>Maxwelton Ct. Apts #10</v>
      </c>
      <c r="C327" s="1"/>
    </row>
    <row r="328" spans="1:3" x14ac:dyDescent="0.25">
      <c r="A328" s="2" t="str">
        <f>([4]UKBuilding_List!A328)</f>
        <v>0670</v>
      </c>
      <c r="B328" s="3" t="str">
        <f>VLOOKUP(A328,[4]UKBuilding_List!$A$1:$D$376,3,FALSE)</f>
        <v>Maxwelton Ct. Apts #11</v>
      </c>
      <c r="C328" s="1"/>
    </row>
    <row r="329" spans="1:3" x14ac:dyDescent="0.25">
      <c r="A329" s="2" t="str">
        <f>([4]UKBuilding_List!A329)</f>
        <v>0671</v>
      </c>
      <c r="B329" s="3" t="str">
        <f>VLOOKUP(A329,[4]UKBuilding_List!$A$1:$D$376,3,FALSE)</f>
        <v>Maxwelton Ct. Apts #12</v>
      </c>
      <c r="C329" s="1"/>
    </row>
    <row r="330" spans="1:3" x14ac:dyDescent="0.25">
      <c r="A330" s="2" t="str">
        <f>([4]UKBuilding_List!A330)</f>
        <v>0672</v>
      </c>
      <c r="B330" s="3" t="str">
        <f>VLOOKUP(A330,[4]UKBuilding_List!$A$1:$D$376,3,FALSE)</f>
        <v>Maxwelton Ct. Apts #13</v>
      </c>
      <c r="C330" s="1"/>
    </row>
    <row r="331" spans="1:3" x14ac:dyDescent="0.25">
      <c r="A331" s="2" t="str">
        <f>([4]UKBuilding_List!A331)</f>
        <v>0673</v>
      </c>
      <c r="B331" s="3" t="str">
        <f>VLOOKUP(A331,[4]UKBuilding_List!$A$1:$D$376,3,FALSE)</f>
        <v>Maxwelton Ct. Apts #14</v>
      </c>
      <c r="C331" s="1"/>
    </row>
    <row r="332" spans="1:3" x14ac:dyDescent="0.25">
      <c r="A332" s="2" t="str">
        <f>([4]UKBuilding_List!A332)</f>
        <v>0674</v>
      </c>
      <c r="B332" s="3" t="str">
        <f>VLOOKUP(A332,[4]UKBuilding_List!$A$1:$D$376,3,FALSE)</f>
        <v>Maxwelton Ct. Apts #15</v>
      </c>
      <c r="C332" s="1"/>
    </row>
    <row r="333" spans="1:3" x14ac:dyDescent="0.25">
      <c r="A333" s="2" t="str">
        <f>([4]UKBuilding_List!A333)</f>
        <v>0675</v>
      </c>
      <c r="B333" s="3" t="str">
        <f>VLOOKUP(A333,[4]UKBuilding_List!$A$1:$D$376,3,FALSE)</f>
        <v>Maxwelton Ct. Apts #16</v>
      </c>
      <c r="C333" s="1"/>
    </row>
    <row r="334" spans="1:3" x14ac:dyDescent="0.25">
      <c r="A334" s="2" t="str">
        <f>([4]UKBuilding_List!A334)</f>
        <v>0676</v>
      </c>
      <c r="B334" s="3" t="str">
        <f>VLOOKUP(A334,[4]UKBuilding_List!$A$1:$D$376,3,FALSE)</f>
        <v>Bill Gatton Student Center</v>
      </c>
      <c r="C334" s="1"/>
    </row>
    <row r="335" spans="1:3" x14ac:dyDescent="0.25">
      <c r="A335" s="2" t="str">
        <f>([4]UKBuilding_List!A335)</f>
        <v>0677</v>
      </c>
      <c r="B335" s="3" t="str">
        <f>VLOOKUP(A335,[4]UKBuilding_List!$A$1:$D$376,3,FALSE)</f>
        <v>University Flats</v>
      </c>
      <c r="C335" s="1"/>
    </row>
    <row r="336" spans="1:3" x14ac:dyDescent="0.25">
      <c r="A336" s="2" t="str">
        <f>([4]UKBuilding_List!A336)</f>
        <v>0678</v>
      </c>
      <c r="B336" s="3" t="str">
        <f>VLOOKUP(A336,[4]UKBuilding_List!$A$1:$D$376,3,FALSE)</f>
        <v>Lewis Hall</v>
      </c>
      <c r="C336" s="1"/>
    </row>
    <row r="337" spans="1:3" x14ac:dyDescent="0.25">
      <c r="A337" s="2" t="str">
        <f>([4]UKBuilding_List!A337)</f>
        <v>0679</v>
      </c>
      <c r="B337" s="3" t="str">
        <f>VLOOKUP(A337,[4]UKBuilding_List!$A$1:$D$376,3,FALSE)</f>
        <v>Healthy Kentucky Research Building</v>
      </c>
      <c r="C337" s="1"/>
    </row>
    <row r="338" spans="1:3" x14ac:dyDescent="0.25">
      <c r="A338" s="2" t="str">
        <f>([4]UKBuilding_List!A338)</f>
        <v>0682</v>
      </c>
      <c r="B338" s="3" t="str">
        <f>VLOOKUP(A338,[4]UKBuilding_List!$A$1:$D$376,3,FALSE)</f>
        <v>Kentucky Proud Park</v>
      </c>
      <c r="C338" s="1"/>
    </row>
    <row r="339" spans="1:3" x14ac:dyDescent="0.25">
      <c r="A339" s="2" t="str">
        <f>([4]UKBuilding_List!A339)</f>
        <v>0690</v>
      </c>
      <c r="B339" s="3" t="str">
        <f>VLOOKUP(A339,[4]UKBuilding_List!$A$1:$D$376,3,FALSE)</f>
        <v>441 Rose Ln</v>
      </c>
      <c r="C339" s="1"/>
    </row>
    <row r="340" spans="1:3" x14ac:dyDescent="0.25">
      <c r="A340" s="2" t="str">
        <f>([4]UKBuilding_List!A340)</f>
        <v>0695</v>
      </c>
      <c r="B340" s="3" t="str">
        <f>VLOOKUP(A340,[4]UKBuilding_List!$A$1:$D$376,3,FALSE)</f>
        <v>Blue Lot Bus Shelter</v>
      </c>
      <c r="C340" s="1"/>
    </row>
    <row r="341" spans="1:3" x14ac:dyDescent="0.25">
      <c r="A341" s="2" t="str">
        <f>([4]UKBuilding_List!A341)</f>
        <v>0698</v>
      </c>
      <c r="B341" s="3" t="str">
        <f>VLOOKUP(A341,[4]UKBuilding_List!$A$1:$D$376,3,FALSE)</f>
        <v>University Inn #1</v>
      </c>
      <c r="C341" s="1"/>
    </row>
    <row r="342" spans="1:3" x14ac:dyDescent="0.25">
      <c r="A342" s="2" t="str">
        <f>([4]UKBuilding_List!A342)</f>
        <v>0699</v>
      </c>
      <c r="B342" s="3" t="str">
        <f>VLOOKUP(A342,[4]UKBuilding_List!$A$1:$D$376,3,FALSE)</f>
        <v>University Inn #2</v>
      </c>
      <c r="C342" s="1"/>
    </row>
    <row r="343" spans="1:3" x14ac:dyDescent="0.25">
      <c r="A343" s="2" t="str">
        <f>([4]UKBuilding_List!A343)</f>
        <v>0702</v>
      </c>
      <c r="B343" s="3" t="str">
        <f>VLOOKUP(A343,[4]UKBuilding_List!$A$1:$D$376,3,FALSE)</f>
        <v>Soccer Support Building</v>
      </c>
      <c r="C343" s="1"/>
    </row>
    <row r="344" spans="1:3" x14ac:dyDescent="0.25">
      <c r="A344" s="2" t="str">
        <f>([4]UKBuilding_List!A344)</f>
        <v>0703</v>
      </c>
      <c r="B344" s="3" t="str">
        <f>VLOOKUP(A344,[4]UKBuilding_List!$A$1:$D$376,3,FALSE)</f>
        <v>Senior Center</v>
      </c>
      <c r="C344" s="1"/>
    </row>
    <row r="345" spans="1:3" x14ac:dyDescent="0.25">
      <c r="A345" s="2" t="str">
        <f>([4]UKBuilding_List!A345)</f>
        <v>0708</v>
      </c>
      <c r="B345" s="3" t="str">
        <f>VLOOKUP(A345,[4]UKBuilding_List!$A$1:$D$376,3,FALSE)</f>
        <v>Kiln Enclosure Building</v>
      </c>
      <c r="C345" s="1"/>
    </row>
    <row r="346" spans="1:3" x14ac:dyDescent="0.25">
      <c r="A346" s="2" t="str">
        <f>([4]UKBuilding_List!A346)</f>
        <v>0711</v>
      </c>
      <c r="B346" s="3" t="str">
        <f>VLOOKUP(A346,[4]UKBuilding_List!$A$1:$D$376,3,FALSE)</f>
        <v>Orange Lot Bus Shelter</v>
      </c>
      <c r="C346" s="1"/>
    </row>
    <row r="347" spans="1:3" x14ac:dyDescent="0.25">
      <c r="A347" s="2" t="str">
        <f>([4]UKBuilding_List!A347)</f>
        <v>0712</v>
      </c>
      <c r="B347" s="3" t="str">
        <f>VLOOKUP(A347,[4]UKBuilding_List!$A$1:$D$376,3,FALSE)</f>
        <v>430 Transylvania Park</v>
      </c>
      <c r="C347" s="1"/>
    </row>
    <row r="348" spans="1:3" x14ac:dyDescent="0.25">
      <c r="A348" s="2" t="str">
        <f>([4]UKBuilding_List!A348)</f>
        <v>0713</v>
      </c>
      <c r="B348" s="3" t="str">
        <f>VLOOKUP(A348,[4]UKBuilding_List!$A$1:$D$376,3,FALSE)</f>
        <v>463 Rose Ln</v>
      </c>
      <c r="C348" s="1"/>
    </row>
    <row r="349" spans="1:3" x14ac:dyDescent="0.25">
      <c r="A349" s="2" t="str">
        <f>([4]UKBuilding_List!A349)</f>
        <v>0715</v>
      </c>
      <c r="B349" s="3" t="str">
        <f>VLOOKUP(A349,[4]UKBuilding_List!$A$1:$D$376,3,FALSE)</f>
        <v>600 S Broadway</v>
      </c>
      <c r="C349" s="1"/>
    </row>
    <row r="350" spans="1:3" x14ac:dyDescent="0.25">
      <c r="A350" s="2" t="str">
        <f>([4]UKBuilding_List!A350)</f>
        <v>0717</v>
      </c>
      <c r="B350" s="3" t="str">
        <f>VLOOKUP(A350,[4]UKBuilding_List!$A$1:$D$376,3,FALSE)</f>
        <v>156 Leader Ave</v>
      </c>
      <c r="C350" s="1"/>
    </row>
    <row r="351" spans="1:3" x14ac:dyDescent="0.25">
      <c r="A351" s="2" t="str">
        <f>([4]UKBuilding_List!A351)</f>
        <v>0718</v>
      </c>
      <c r="B351" s="3" t="str">
        <f>VLOOKUP(A351,[4]UKBuilding_List!$A$1:$D$376,3,FALSE)</f>
        <v>125 State St</v>
      </c>
      <c r="C351" s="1"/>
    </row>
    <row r="352" spans="1:3" x14ac:dyDescent="0.25">
      <c r="A352" s="2">
        <f>([4]UKBuilding_List!A352)</f>
        <v>1200</v>
      </c>
      <c r="B352" s="3" t="str">
        <f>VLOOKUP(A352,[4]UKBuilding_List!$A$1:$D$376,3,FALSE)</f>
        <v>Electric Substation #1</v>
      </c>
      <c r="C352" s="1"/>
    </row>
    <row r="353" spans="1:3" x14ac:dyDescent="0.25">
      <c r="A353" s="2">
        <f>([4]UKBuilding_List!A353)</f>
        <v>1201</v>
      </c>
      <c r="B353" s="3" t="str">
        <f>VLOOKUP(A353,[4]UKBuilding_List!$A$1:$D$376,3,FALSE)</f>
        <v>Electric Substation #3</v>
      </c>
      <c r="C353" s="1"/>
    </row>
    <row r="354" spans="1:3" x14ac:dyDescent="0.25">
      <c r="A354" s="2">
        <f>([4]UKBuilding_List!A354)</f>
        <v>2100</v>
      </c>
      <c r="B354" s="3" t="str">
        <f>VLOOKUP(A354,[4]UKBuilding_List!$A$1:$D$376,3,FALSE)</f>
        <v>Alpha Chi Omega Sorority</v>
      </c>
      <c r="C354" s="1"/>
    </row>
    <row r="355" spans="1:3" x14ac:dyDescent="0.25">
      <c r="A355" s="2">
        <f>([4]UKBuilding_List!A355)</f>
        <v>2101</v>
      </c>
      <c r="B355" s="3" t="str">
        <f>VLOOKUP(A355,[4]UKBuilding_List!$A$1:$D$376,3,FALSE)</f>
        <v>Beta Theta Pi Fraternity</v>
      </c>
      <c r="C355" s="1"/>
    </row>
    <row r="356" spans="1:3" x14ac:dyDescent="0.25">
      <c r="A356" s="2">
        <f>([4]UKBuilding_List!A356)</f>
        <v>2102</v>
      </c>
      <c r="B356" s="3" t="str">
        <f>VLOOKUP(A356,[4]UKBuilding_List!$A$1:$D$376,3,FALSE)</f>
        <v>New Kappa Alpha Theta Sorority</v>
      </c>
      <c r="C356" s="1"/>
    </row>
    <row r="357" spans="1:3" x14ac:dyDescent="0.25">
      <c r="A357" s="2">
        <f>([4]UKBuilding_List!A357)</f>
        <v>2103</v>
      </c>
      <c r="B357" s="3" t="str">
        <f>VLOOKUP(A357,[4]UKBuilding_List!$A$1:$D$376,3,FALSE)</f>
        <v>Phi Kappa Tau</v>
      </c>
      <c r="C357" s="1"/>
    </row>
    <row r="358" spans="1:3" x14ac:dyDescent="0.25">
      <c r="A358" s="2" t="str">
        <f>([4]UKBuilding_List!A358)</f>
        <v>8633</v>
      </c>
      <c r="B358" s="3" t="str">
        <f>VLOOKUP(A358,[4]UKBuilding_List!$A$1:$D$376,3,FALSE)</f>
        <v>UK HealthCare Good Samaritan Hospital</v>
      </c>
      <c r="C358" s="1"/>
    </row>
    <row r="359" spans="1:3" x14ac:dyDescent="0.25">
      <c r="A359" s="2" t="str">
        <f>([4]UKBuilding_List!A359)</f>
        <v>9127</v>
      </c>
      <c r="B359" s="3" t="str">
        <f>VLOOKUP(A359,[4]UKBuilding_List!$A$1:$D$376,3,FALSE)</f>
        <v>1101 S. Limestone</v>
      </c>
      <c r="C359" s="1"/>
    </row>
    <row r="360" spans="1:3" x14ac:dyDescent="0.25">
      <c r="A360" s="2" t="str">
        <f>([4]UKBuilding_List!A360)</f>
        <v>9766</v>
      </c>
      <c r="B360" s="3" t="str">
        <f>VLOOKUP(A360,[4]UKBuilding_List!$A$1:$D$376,3,FALSE)</f>
        <v xml:space="preserve">New Equine Analytical Chemistry Lab      </v>
      </c>
      <c r="C360" s="1"/>
    </row>
    <row r="361" spans="1:3" x14ac:dyDescent="0.25">
      <c r="A361" s="2" t="str">
        <f>([4]UKBuilding_List!A361)</f>
        <v>9772</v>
      </c>
      <c r="B361" s="3" t="str">
        <f>VLOOKUP(A361,[4]UKBuilding_List!$A$1:$D$376,3,FALSE)</f>
        <v>1221 S. Broadway</v>
      </c>
      <c r="C361" s="1"/>
    </row>
    <row r="362" spans="1:3" x14ac:dyDescent="0.25">
      <c r="A362" s="2">
        <f>([4]UKBuilding_List!A362)</f>
        <v>9813</v>
      </c>
      <c r="B362" s="3" t="str">
        <f>VLOOKUP(A362,[4]UKBuilding_List!$A$1:$D$376,3,FALSE)</f>
        <v>Child Development Center of the Bluegrass, Inc.</v>
      </c>
      <c r="C362" s="1"/>
    </row>
    <row r="363" spans="1:3" x14ac:dyDescent="0.25">
      <c r="A363" s="2" t="str">
        <f>([4]UKBuilding_List!A363)</f>
        <v>9853</v>
      </c>
      <c r="B363" s="3" t="str">
        <f>VLOOKUP(A363,[4]UKBuilding_List!$A$1:$D$376,3,FALSE)</f>
        <v>Shriners Hospitals for Children Medical Center - Lexington</v>
      </c>
      <c r="C363" s="1"/>
    </row>
    <row r="364" spans="1:3" x14ac:dyDescent="0.25">
      <c r="A364" s="2" t="str">
        <f>([4]UKBuilding_List!A364)</f>
        <v>9854</v>
      </c>
      <c r="B364" s="3" t="str">
        <f>VLOOKUP(A364,[4]UKBuilding_List!$A$1:$D$376,3,FALSE)</f>
        <v>Anthropology Research Building</v>
      </c>
      <c r="C364" s="1"/>
    </row>
    <row r="365" spans="1:3" x14ac:dyDescent="0.25">
      <c r="A365" s="2" t="str">
        <f>([4]UKBuilding_List!A365)</f>
        <v>9861</v>
      </c>
      <c r="B365" s="3" t="str">
        <f>VLOOKUP(A365,[4]UKBuilding_List!$A$1:$D$376,3,FALSE)</f>
        <v>845 Angliana Ave</v>
      </c>
      <c r="C365" s="1"/>
    </row>
    <row r="366" spans="1:3" x14ac:dyDescent="0.25">
      <c r="A366" s="2" t="str">
        <f>([4]UKBuilding_List!A366)</f>
        <v>9873</v>
      </c>
      <c r="B366" s="3" t="str">
        <f>VLOOKUP(A366,[4]UKBuilding_List!$A$1:$D$376,3,FALSE)</f>
        <v>UKHC Midwife Clinic</v>
      </c>
      <c r="C366" s="1"/>
    </row>
    <row r="367" spans="1:3" x14ac:dyDescent="0.25">
      <c r="A367" s="2" t="str">
        <f>([4]UKBuilding_List!A367)</f>
        <v>9875</v>
      </c>
      <c r="B367" s="3" t="str">
        <f>VLOOKUP(A367,[4]UKBuilding_List!$A$1:$D$376,3,FALSE)</f>
        <v>Vaughan Warehouse and Office</v>
      </c>
      <c r="C367" s="1"/>
    </row>
    <row r="368" spans="1:3" x14ac:dyDescent="0.25">
      <c r="A368" s="2" t="str">
        <f>([4]UKBuilding_List!A368)</f>
        <v>9876</v>
      </c>
      <c r="B368" s="3" t="str">
        <f>VLOOKUP(A368,[4]UKBuilding_List!$A$1:$D$376,3,FALSE)</f>
        <v>Vaughan Warehouse #1</v>
      </c>
      <c r="C368" s="1"/>
    </row>
    <row r="369" spans="1:3" x14ac:dyDescent="0.25">
      <c r="A369" s="2" t="str">
        <f>([4]UKBuilding_List!A369)</f>
        <v>9877</v>
      </c>
      <c r="B369" s="3" t="str">
        <f>VLOOKUP(A369,[4]UKBuilding_List!$A$1:$D$376,3,FALSE)</f>
        <v>Vaughan Warehouse #2</v>
      </c>
      <c r="C369" s="1"/>
    </row>
    <row r="370" spans="1:3" x14ac:dyDescent="0.25">
      <c r="A370" s="2" t="str">
        <f>([4]UKBuilding_List!A370)</f>
        <v>9878</v>
      </c>
      <c r="B370" s="3" t="str">
        <f>VLOOKUP(A370,[4]UKBuilding_List!$A$1:$D$376,3,FALSE)</f>
        <v>Vaughan Warehouse #7</v>
      </c>
      <c r="C370" s="1"/>
    </row>
    <row r="371" spans="1:3" x14ac:dyDescent="0.25">
      <c r="A371" s="2" t="str">
        <f>([4]UKBuilding_List!A371)</f>
        <v>9879</v>
      </c>
      <c r="B371" s="3" t="str">
        <f>VLOOKUP(A371,[4]UKBuilding_List!$A$1:$D$376,3,FALSE)</f>
        <v>Vaughan Warehouse #3</v>
      </c>
      <c r="C371" s="1"/>
    </row>
    <row r="372" spans="1:3" x14ac:dyDescent="0.25">
      <c r="A372" s="2" t="str">
        <f>([4]UKBuilding_List!A372)</f>
        <v>9881</v>
      </c>
      <c r="B372" s="3" t="str">
        <f>VLOOKUP(A372,[4]UKBuilding_List!$A$1:$D$376,3,FALSE)</f>
        <v>Vaughan Warehouse #4</v>
      </c>
      <c r="C372" s="1"/>
    </row>
    <row r="373" spans="1:3" x14ac:dyDescent="0.25">
      <c r="A373" s="2" t="str">
        <f>([4]UKBuilding_List!A373)</f>
        <v>9882</v>
      </c>
      <c r="B373" s="3" t="str">
        <f>VLOOKUP(A373,[4]UKBuilding_List!$A$1:$D$376,3,FALSE)</f>
        <v>Vaughan Warehouse #5</v>
      </c>
      <c r="C373" s="1"/>
    </row>
    <row r="374" spans="1:3" x14ac:dyDescent="0.25">
      <c r="A374" s="2" t="str">
        <f>([4]UKBuilding_List!A374)</f>
        <v>9925</v>
      </c>
      <c r="B374" s="3" t="str">
        <f>VLOOKUP(A374,[4]UKBuilding_List!$A$1:$D$376,3,FALSE)</f>
        <v>Alpha Phi Sorority</v>
      </c>
      <c r="C374" s="1"/>
    </row>
    <row r="375" spans="1:3" x14ac:dyDescent="0.25">
      <c r="A375" s="2" t="str">
        <f>([4]UKBuilding_List!A375)</f>
        <v>9983</v>
      </c>
      <c r="B375" s="3" t="str">
        <f>VLOOKUP(A375,[4]UKBuilding_List!$A$1:$D$376,3,FALSE)</f>
        <v>College of Medicine Building</v>
      </c>
      <c r="C375" s="1"/>
    </row>
    <row r="376" spans="1:3" x14ac:dyDescent="0.25">
      <c r="A376" s="2" t="str">
        <f>([4]UKBuilding_List!A376)</f>
        <v xml:space="preserve"> </v>
      </c>
      <c r="B376" s="3" t="str">
        <f>VLOOKUP(A376,[4]UKBuilding_List!$A$1:$D$376,3,FALSE)</f>
        <v xml:space="preserve"> </v>
      </c>
      <c r="C376" s="1"/>
    </row>
    <row r="377" spans="1:3" x14ac:dyDescent="0.25">
      <c r="A377" s="2" t="str">
        <f>([4]UKBuilding_List!A377)</f>
        <v xml:space="preserve"> </v>
      </c>
      <c r="B377" s="3" t="str">
        <f>VLOOKUP(A377,[4]UKBuilding_List!$A$1:$D$376,3,FALSE)</f>
        <v xml:space="preserve"> </v>
      </c>
      <c r="C377" s="1"/>
    </row>
    <row r="378" spans="1:3" x14ac:dyDescent="0.25">
      <c r="A378" s="2" t="str">
        <f>([4]UKBuilding_List!A378)</f>
        <v xml:space="preserve"> </v>
      </c>
      <c r="B378" s="3" t="str">
        <f>VLOOKUP(A378,[4]UKBuilding_List!$A$1:$D$376,3,FALSE)</f>
        <v xml:space="preserve"> </v>
      </c>
      <c r="C378" s="1"/>
    </row>
    <row r="379" spans="1:3" x14ac:dyDescent="0.25">
      <c r="A379" s="2" t="str">
        <f>([4]UKBuilding_List!A379)</f>
        <v xml:space="preserve"> </v>
      </c>
      <c r="B379" s="3" t="str">
        <f>VLOOKUP(A379,[4]UKBuilding_List!$A$1:$D$376,3,FALSE)</f>
        <v xml:space="preserve"> </v>
      </c>
      <c r="C379" s="1"/>
    </row>
    <row r="380" spans="1:3" x14ac:dyDescent="0.25">
      <c r="A380" s="2" t="str">
        <f>([4]UKBuilding_List!A380)</f>
        <v xml:space="preserve"> </v>
      </c>
      <c r="B380" s="3" t="str">
        <f>VLOOKUP(A380,[4]UKBuilding_List!$A$1:$D$376,3,FALSE)</f>
        <v xml:space="preserve"> </v>
      </c>
      <c r="C380" s="1"/>
    </row>
    <row r="381" spans="1:3" x14ac:dyDescent="0.25">
      <c r="A381" s="2" t="str">
        <f>([4]UKBuilding_List!A381)</f>
        <v xml:space="preserve"> </v>
      </c>
      <c r="B381" s="3" t="str">
        <f>VLOOKUP(A381,[4]UKBuilding_List!$A$1:$D$376,3,FALSE)</f>
        <v xml:space="preserve"> </v>
      </c>
      <c r="C381" s="1"/>
    </row>
    <row r="382" spans="1:3" x14ac:dyDescent="0.25">
      <c r="A382" s="2" t="str">
        <f>([4]UKBuilding_List!A382)</f>
        <v xml:space="preserve"> </v>
      </c>
      <c r="B382" s="3" t="str">
        <f>VLOOKUP(A382,[4]UKBuilding_List!$A$1:$D$376,3,FALSE)</f>
        <v xml:space="preserve"> </v>
      </c>
      <c r="C382" s="1"/>
    </row>
    <row r="383" spans="1:3" x14ac:dyDescent="0.25">
      <c r="A383" s="2" t="str">
        <f>([4]UKBuilding_List!A383)</f>
        <v xml:space="preserve"> </v>
      </c>
      <c r="B383" s="3" t="str">
        <f>VLOOKUP(A383,[4]UKBuilding_List!$A$1:$D$376,3,FALSE)</f>
        <v xml:space="preserve"> </v>
      </c>
      <c r="C383" s="1"/>
    </row>
    <row r="384" spans="1:3" x14ac:dyDescent="0.25">
      <c r="A384" s="2" t="str">
        <f>([4]UKBuilding_List!A384)</f>
        <v xml:space="preserve"> </v>
      </c>
      <c r="B384" s="3" t="str">
        <f>VLOOKUP(A384,[4]UKBuilding_List!$A$1:$D$376,3,FALSE)</f>
        <v xml:space="preserve"> </v>
      </c>
      <c r="C384" s="1"/>
    </row>
    <row r="385" spans="1:3" x14ac:dyDescent="0.25">
      <c r="A385" s="2" t="str">
        <f>([4]UKBuilding_List!A385)</f>
        <v xml:space="preserve"> </v>
      </c>
      <c r="B385" s="3" t="str">
        <f>VLOOKUP(A385,[4]UKBuilding_List!$A$1:$D$376,3,FALSE)</f>
        <v xml:space="preserve"> </v>
      </c>
      <c r="C385" s="1"/>
    </row>
    <row r="386" spans="1:3" x14ac:dyDescent="0.25">
      <c r="A386" s="2" t="str">
        <f>([4]UKBuilding_List!A386)</f>
        <v xml:space="preserve"> </v>
      </c>
      <c r="B386" s="3" t="str">
        <f>VLOOKUP(A386,[4]UKBuilding_List!$A$1:$D$376,3,FALSE)</f>
        <v xml:space="preserve"> 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VLOOKUP(A387,[4]UKBuilding_List!$A$1:$D$376,3,FALSE)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VLOOKUP(A388,[4]UKBuilding_List!$A$1:$D$376,3,FALSE)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VLOOKUP(A389,[4]UKBuilding_List!$A$1:$D$376,3,FALSE)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VLOOKUP(A390,[4]UKBuilding_List!$A$1:$D$376,3,FALSE)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VLOOKUP(A391,[4]UKBuilding_List!$A$1:$D$376,3,FALSE)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VLOOKUP(A392,[4]UKBuilding_List!$A$1:$D$376,3,FALSE)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VLOOKUP(A393,[4]UKBuilding_List!$A$1:$D$376,3,FALSE)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VLOOKUP(A394,[4]UKBuilding_List!$A$1:$D$376,3,FALSE)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VLOOKUP(A395,[4]UKBuilding_List!$A$1:$D$376,3,FALSE)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VLOOKUP(A396,[4]UKBuilding_List!$A$1:$D$376,3,FALSE)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VLOOKUP(A397,[4]UKBuilding_List!$A$1:$D$376,3,FALSE)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VLOOKUP(A398,[4]UKBuilding_List!$A$1:$D$376,3,FALSE)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VLOOKUP(A399,[4]UKBuilding_List!$A$1:$D$376,3,FALSE)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VLOOKUP(A400,[4]UKBuilding_List!$A$1:$D$376,3,FALSE)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VLOOKUP(A401,[4]UKBuilding_List!$A$1:$D$376,3,FALSE)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VLOOKUP(A402,[4]UKBuilding_List!$A$1:$D$376,3,FALSE)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VLOOKUP(A403,[4]UKBuilding_List!$A$1:$D$376,3,FALSE)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VLOOKUP(A404,[4]UKBuilding_List!$A$1:$D$376,3,FALSE)</f>
        <v xml:space="preserve"> </v>
      </c>
      <c r="C404" s="1"/>
    </row>
    <row r="405" spans="1:3" x14ac:dyDescent="0.25">
      <c r="A405" s="2">
        <f>([4]UKBuilding_List!A405)</f>
        <v>0</v>
      </c>
      <c r="B405" s="3" t="e">
        <f>VLOOKUP(A405,[4]UKBuilding_List!$A$1:$D$376,3,FALSE)</f>
        <v>#N/A</v>
      </c>
      <c r="C405" s="1"/>
    </row>
    <row r="406" spans="1:3" x14ac:dyDescent="0.25">
      <c r="A406" s="2">
        <f>([4]UKBuilding_List!A406)</f>
        <v>0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2020-04-13T14:22:37Z</dcterms:modified>
</cp:coreProperties>
</file>