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3465" windowWidth="23115" windowHeight="946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5" i="1" l="1"/>
  <c r="G25" i="1"/>
  <c r="M21" i="1"/>
  <c r="J21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M6" i="1"/>
  <c r="M25" i="1" s="1"/>
  <c r="K2" i="1" s="1"/>
  <c r="J6" i="1"/>
  <c r="J25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<sst xmlns="http://schemas.openxmlformats.org/spreadsheetml/2006/main" count="185" uniqueCount="98">
  <si>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</si>
  <si>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</si>
  <si>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</si>
  <si>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</si>
  <si>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</si>
  <si>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</si>
  <si>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</si>
  <si>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</si>
  <si>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</si>
  <si>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</si>
  <si>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</si>
  <si>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</si>
  <si>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</si>
  <si>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</si>
  <si>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</si>
  <si>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</si>
  <si>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</si>
  <si>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</si>
  <si>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</si>
  <si>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</si>
  <si>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</si>
  <si>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</si>
  <si>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</si>
  <si>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</si>
  <si>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</si>
  <si>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</si>
  <si>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</si>
  <si>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</si>
  <si>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</si>
  <si>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</si>
  <si>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</si>
  <si>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</si>
  <si>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</si>
  <si>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</si>
  <si>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</si>
  <si>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</si>
  <si>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</si>
  <si>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</si>
  <si>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</si>
  <si>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</si>
  <si>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</si>
  <si>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</si>
  <si>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</si>
  <si>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</si>
  <si>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</si>
  <si>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</si>
  <si>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</si>
  <si>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</si>
  <si>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</si>
  <si>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</si>
  <si>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</si>
  <si>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</si>
  <si>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</si>
  <si>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</si>
  <si>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</si>
  <si>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</si>
  <si>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</si>
  <si>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</si>
  <si>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</si>
  <si>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</si>
  <si>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</si>
  <si>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</si>
  <si>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</si>
  <si>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</si>
  <si>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</si>
  <si>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</si>
  <si>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0227</t>
  </si>
  <si>
    <t>0101</t>
  </si>
  <si>
    <t>0101A</t>
  </si>
  <si>
    <t>0102</t>
  </si>
  <si>
    <t>0103</t>
  </si>
  <si>
    <t>0104</t>
  </si>
  <si>
    <t>0105</t>
  </si>
  <si>
    <t>0106</t>
  </si>
  <si>
    <t>PC0101</t>
  </si>
  <si>
    <t>1</t>
  </si>
  <si>
    <t>0001</t>
  </si>
  <si>
    <t>001A</t>
  </si>
  <si>
    <t>0002</t>
  </si>
  <si>
    <t>0003</t>
  </si>
  <si>
    <t>0004</t>
  </si>
  <si>
    <t>0005</t>
  </si>
  <si>
    <t>0006</t>
  </si>
  <si>
    <t>PC01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</si>
  <si>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</si>
  <si>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</si>
  <si>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</si>
  <si>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</si>
  <si>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</si>
  <si>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</si>
  <si>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</si>
  <si>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Required</t>
  </si>
  <si>
    <t>Total Signs Required</t>
  </si>
  <si>
    <t>Total Tags Installed</t>
  </si>
  <si>
    <t>Total Signs Installed</t>
  </si>
  <si>
    <t>Installed</t>
  </si>
  <si>
    <t>In Progress</t>
  </si>
  <si>
    <t>Log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</si>
</sst>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left"/>
    </xf>
    <xf numFmtId="0" fontId="23" fillId="0" borderId="0" xfId="42" applyFont="1" applyAlignment="1">
      <alignment horizontal="left"/>
    </xf>
    <xf numFmtId="49" fontId="24" fillId="0" borderId="0" xfId="0" applyNumberFormat="1" applyFont="1"/>
    <xf numFmtId="49" fontId="23" fillId="0" borderId="0" xfId="42" applyNumberFormat="1" applyFont="1" applyAlignment="1">
      <alignment horizontal="left"/>
    </xf>
    <xf numFmtId="49" fontId="24" fillId="0" borderId="0" xfId="0" applyNumberFormat="1" applyFont="1" applyAlignment="1">
      <alignment horizontal="center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35" borderId="14" xfId="0" applyFill="1" applyBorder="1" applyAlignment="1">
      <alignment horizontal="center" wrapText="1"/>
    </xf>
    <xf numFmtId="0" fontId="0" fillId="35" borderId="1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6" fillId="37" borderId="14" xfId="0" applyFont="1" applyFill="1" applyBorder="1"/>
    <xf numFmtId="0" fontId="16" fillId="37" borderId="15" xfId="0" applyFont="1" applyFill="1" applyBorder="1"/>
    <xf numFmtId="0" fontId="16" fillId="37" borderId="1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9"/>
  <sheetViews>
    <sheetView tabSelected="1" zoomScale="90" zoomScaleNormal="90" workbookViewId="0">
      <selection activeCell="J6" sqref="J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8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9.140625" customWidth="1"/>
    <col min="9" max="9" width="26.85546875" style="12" customWidth="1"/>
    <col min="13" max="13" width="12.28515625" customWidth="1"/>
  </cols>
  <sheetData>
    <row r="1" spans="1:15" s="2" customFormat="1" ht="90" x14ac:dyDescent="0.25">
      <c r="A1" s="9" t="s">
        <v>7</v>
      </c>
      <c r="B1" s="41" t="s">
        <v>66</v>
      </c>
      <c r="C1" s="41"/>
      <c r="F1" s="8" t="s">
        <v>10</v>
      </c>
      <c r="G1" s="13">
        <v>41176</v>
      </c>
      <c r="I1" s="12"/>
      <c r="J1" s="43" t="s">
        <v>84</v>
      </c>
      <c r="K1" s="44" t="s">
        <v>85</v>
      </c>
      <c r="L1" s="45"/>
      <c r="M1" s="46" t="s">
        <v>86</v>
      </c>
    </row>
    <row r="2" spans="1:15" ht="16.5" thickBot="1" x14ac:dyDescent="0.3">
      <c r="A2" s="10" t="s">
        <v>8</v>
      </c>
      <c r="B2" s="42" t="str">
        <f>VLOOKUP(B1,BuildingList!A:B,2,FALSE)</f>
        <v>Recreation Equipment Storage Building</v>
      </c>
      <c r="C2" s="42"/>
      <c r="F2" s="7" t="s">
        <v>12</v>
      </c>
      <c r="G2" s="14" t="s">
        <v>15</v>
      </c>
      <c r="J2" s="47">
        <f>G25-J25</f>
        <v>8</v>
      </c>
      <c r="K2" s="48">
        <f>H25-M25</f>
        <v>0</v>
      </c>
      <c r="L2" s="49"/>
      <c r="M2" s="50"/>
    </row>
    <row r="5" spans="1:15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87</v>
      </c>
      <c r="K5" s="17" t="s">
        <v>88</v>
      </c>
      <c r="L5" s="17" t="s">
        <v>89</v>
      </c>
      <c r="M5" s="17" t="s">
        <v>90</v>
      </c>
      <c r="N5" s="17" t="s">
        <v>88</v>
      </c>
      <c r="O5" s="17" t="s">
        <v>89</v>
      </c>
    </row>
    <row r="6" spans="1:15" s="1" customFormat="1" ht="15.75" thickTop="1" x14ac:dyDescent="0.25">
      <c r="A6" s="38" t="s">
        <v>76</v>
      </c>
      <c r="B6" s="39" t="s">
        <v>75</v>
      </c>
      <c r="C6" s="12" t="s">
        <v>26</v>
      </c>
      <c r="D6" s="2" t="s">
        <v>5</v>
      </c>
      <c r="E6" s="18">
        <v>213</v>
      </c>
      <c r="F6" s="18">
        <v>0</v>
      </c>
      <c r="G6" s="18" t="s">
        <v>16</v>
      </c>
      <c r="H6" s="2" t="s">
        <v>16</v>
      </c>
      <c r="I6" s="12"/>
      <c r="J6" s="51" t="str">
        <f>IF(G6="No Change","N/A",IF(G6="New Tag Required",Lookup!G:G,IF(G6="N/A","N/A","")))</f>
        <v>N/A</v>
      </c>
      <c r="K6" s="51"/>
      <c r="L6" s="51"/>
      <c r="M6" s="51" t="str">
        <f>IF(H6="No Change","N/A",IF(H6="New Sign Required",Lookup!G:G,IF(H6="N/A","N/A","")))</f>
        <v>N/A</v>
      </c>
      <c r="N6" s="51"/>
      <c r="O6" s="51"/>
    </row>
    <row r="7" spans="1:15" x14ac:dyDescent="0.25">
      <c r="A7" s="35" t="s">
        <v>67</v>
      </c>
      <c r="B7" s="39" t="s">
        <v>75</v>
      </c>
      <c r="C7" s="12" t="s">
        <v>27</v>
      </c>
      <c r="D7" s="2" t="s">
        <v>5</v>
      </c>
      <c r="E7" s="18">
        <v>0</v>
      </c>
      <c r="F7" s="18">
        <v>213</v>
      </c>
      <c r="G7" s="18" t="s">
        <v>3</v>
      </c>
      <c r="H7" s="2" t="s">
        <v>16</v>
      </c>
      <c r="J7" s="51">
        <f>IF(G7="No Change","N/A",IF(G7="New Tag Required",Lookup!G:G,IF(G7="N/A","N/A","")))</f>
        <v>0</v>
      </c>
      <c r="K7" s="51"/>
      <c r="L7" s="51"/>
      <c r="M7" s="51" t="str">
        <f>IF(H7="No Change","N/A",IF(H7="New Sign Required",Lookup!G:G,IF(H7="N/A","N/A","")))</f>
        <v>N/A</v>
      </c>
      <c r="N7" s="51"/>
      <c r="O7" s="51"/>
    </row>
    <row r="8" spans="1:15" s="2" customFormat="1" x14ac:dyDescent="0.25">
      <c r="A8" s="35" t="s">
        <v>77</v>
      </c>
      <c r="B8" s="39" t="s">
        <v>75</v>
      </c>
      <c r="C8" s="12" t="s">
        <v>26</v>
      </c>
      <c r="D8" s="2" t="s">
        <v>5</v>
      </c>
      <c r="E8" s="18">
        <v>145</v>
      </c>
      <c r="F8" s="18">
        <v>0</v>
      </c>
      <c r="G8" s="18" t="s">
        <v>16</v>
      </c>
      <c r="H8" s="2" t="s">
        <v>16</v>
      </c>
      <c r="I8" s="12"/>
      <c r="J8" s="51" t="str">
        <f>IF(G8="No Change","N/A",IF(G8="New Tag Required",Lookup!G:G,IF(G8="N/A","N/A","")))</f>
        <v>N/A</v>
      </c>
      <c r="K8" s="51"/>
      <c r="L8" s="51"/>
      <c r="M8" s="51" t="str">
        <f>IF(H8="No Change","N/A",IF(H8="New Sign Required",Lookup!G:G,IF(H8="N/A","N/A","")))</f>
        <v>N/A</v>
      </c>
      <c r="N8" s="51"/>
      <c r="O8" s="51"/>
    </row>
    <row r="9" spans="1:15" x14ac:dyDescent="0.25">
      <c r="A9" s="37" t="s">
        <v>68</v>
      </c>
      <c r="B9" s="39" t="s">
        <v>75</v>
      </c>
      <c r="C9" s="12" t="s">
        <v>27</v>
      </c>
      <c r="D9" s="2" t="s">
        <v>5</v>
      </c>
      <c r="E9" s="40">
        <v>0</v>
      </c>
      <c r="F9" s="40">
        <v>145</v>
      </c>
      <c r="G9" s="18" t="s">
        <v>3</v>
      </c>
      <c r="H9" s="2" t="s">
        <v>16</v>
      </c>
      <c r="J9" s="51">
        <f>IF(G9="No Change","N/A",IF(G9="New Tag Required",Lookup!G:G,IF(G9="N/A","N/A","")))</f>
        <v>0</v>
      </c>
      <c r="K9" s="51"/>
      <c r="L9" s="51"/>
      <c r="M9" s="51" t="str">
        <f>IF(H9="No Change","N/A",IF(H9="New Sign Required",Lookup!G:G,IF(H9="N/A","N/A","")))</f>
        <v>N/A</v>
      </c>
      <c r="N9" s="51"/>
      <c r="O9" s="51"/>
    </row>
    <row r="10" spans="1:15" s="2" customFormat="1" x14ac:dyDescent="0.25">
      <c r="A10" s="37" t="s">
        <v>78</v>
      </c>
      <c r="B10" s="39" t="s">
        <v>75</v>
      </c>
      <c r="C10" s="12" t="s">
        <v>26</v>
      </c>
      <c r="D10" s="2" t="s">
        <v>5</v>
      </c>
      <c r="E10" s="40">
        <v>120</v>
      </c>
      <c r="F10" s="40">
        <v>0</v>
      </c>
      <c r="G10" s="18" t="s">
        <v>16</v>
      </c>
      <c r="H10" s="2" t="s">
        <v>16</v>
      </c>
      <c r="I10" s="12"/>
      <c r="J10" s="51" t="str">
        <f>IF(G10="No Change","N/A",IF(G10="New Tag Required",Lookup!G:G,IF(G10="N/A","N/A","")))</f>
        <v>N/A</v>
      </c>
      <c r="K10" s="51"/>
      <c r="L10" s="51"/>
      <c r="M10" s="51" t="str">
        <f>IF(H10="No Change","N/A",IF(H10="New Sign Required",Lookup!G:G,IF(H10="N/A","N/A","")))</f>
        <v>N/A</v>
      </c>
      <c r="N10" s="51"/>
      <c r="O10" s="51"/>
    </row>
    <row r="11" spans="1:15" ht="15" customHeight="1" x14ac:dyDescent="0.25">
      <c r="A11" s="35" t="s">
        <v>69</v>
      </c>
      <c r="B11" s="39" t="s">
        <v>75</v>
      </c>
      <c r="C11" s="12" t="s">
        <v>27</v>
      </c>
      <c r="D11" s="2" t="s">
        <v>5</v>
      </c>
      <c r="E11" s="40">
        <v>0</v>
      </c>
      <c r="F11" s="40">
        <v>120</v>
      </c>
      <c r="G11" s="18" t="s">
        <v>3</v>
      </c>
      <c r="H11" s="2" t="s">
        <v>16</v>
      </c>
      <c r="J11" s="51">
        <f>IF(G11="No Change","N/A",IF(G11="New Tag Required",Lookup!G:G,IF(G11="N/A","N/A","")))</f>
        <v>0</v>
      </c>
      <c r="K11" s="2"/>
      <c r="L11" s="2"/>
      <c r="M11" s="51" t="str">
        <f>IF(H11="No Change","N/A",IF(H11="New Sign Required",Lookup!G:G,IF(H11="N/A","N/A","")))</f>
        <v>N/A</v>
      </c>
      <c r="N11" s="2"/>
      <c r="O11" s="2"/>
    </row>
    <row r="12" spans="1:15" s="2" customFormat="1" ht="15" customHeight="1" x14ac:dyDescent="0.25">
      <c r="A12" s="35" t="s">
        <v>79</v>
      </c>
      <c r="B12" s="39" t="s">
        <v>75</v>
      </c>
      <c r="C12" s="12" t="s">
        <v>26</v>
      </c>
      <c r="D12" s="2" t="s">
        <v>5</v>
      </c>
      <c r="E12" s="40">
        <v>54</v>
      </c>
      <c r="F12" s="40">
        <v>0</v>
      </c>
      <c r="G12" s="18" t="s">
        <v>16</v>
      </c>
      <c r="H12" s="2" t="s">
        <v>16</v>
      </c>
      <c r="I12" s="12"/>
      <c r="J12" s="51" t="str">
        <f>IF(G12="No Change","N/A",IF(G12="New Tag Required",Lookup!G:G,IF(G12="N/A","N/A","")))</f>
        <v>N/A</v>
      </c>
      <c r="M12" s="51" t="str">
        <f>IF(H12="No Change","N/A",IF(H12="New Sign Required",Lookup!G:G,IF(H12="N/A","N/A","")))</f>
        <v>N/A</v>
      </c>
    </row>
    <row r="13" spans="1:15" x14ac:dyDescent="0.25">
      <c r="A13" s="35" t="s">
        <v>70</v>
      </c>
      <c r="B13" s="39" t="s">
        <v>75</v>
      </c>
      <c r="C13" s="12" t="s">
        <v>27</v>
      </c>
      <c r="D13" s="2" t="s">
        <v>5</v>
      </c>
      <c r="E13" s="40">
        <v>0</v>
      </c>
      <c r="F13" s="40">
        <v>53</v>
      </c>
      <c r="G13" s="18" t="s">
        <v>3</v>
      </c>
      <c r="H13" s="2" t="s">
        <v>16</v>
      </c>
      <c r="J13" s="51">
        <f>IF(G13="No Change","N/A",IF(G13="New Tag Required",Lookup!G:G,IF(G13="N/A","N/A","")))</f>
        <v>0</v>
      </c>
      <c r="M13" s="51" t="str">
        <f>IF(H13="No Change","N/A",IF(H13="New Sign Required",Lookup!G:G,IF(H13="N/A","N/A","")))</f>
        <v>N/A</v>
      </c>
    </row>
    <row r="14" spans="1:15" s="2" customFormat="1" x14ac:dyDescent="0.25">
      <c r="A14" s="35" t="s">
        <v>80</v>
      </c>
      <c r="B14" s="39" t="s">
        <v>75</v>
      </c>
      <c r="C14" s="12" t="s">
        <v>26</v>
      </c>
      <c r="D14" s="2" t="s">
        <v>5</v>
      </c>
      <c r="E14" s="40">
        <v>120</v>
      </c>
      <c r="F14" s="40">
        <v>0</v>
      </c>
      <c r="G14" s="18" t="s">
        <v>16</v>
      </c>
      <c r="H14" s="2" t="s">
        <v>16</v>
      </c>
      <c r="I14" s="12"/>
      <c r="J14" s="51" t="str">
        <f>IF(G14="No Change","N/A",IF(G14="New Tag Required",Lookup!G:G,IF(G14="N/A","N/A","")))</f>
        <v>N/A</v>
      </c>
      <c r="M14" s="51" t="str">
        <f>IF(H14="No Change","N/A",IF(H14="New Sign Required",Lookup!G:G,IF(H14="N/A","N/A","")))</f>
        <v>N/A</v>
      </c>
    </row>
    <row r="15" spans="1:15" x14ac:dyDescent="0.25">
      <c r="A15" s="38" t="s">
        <v>71</v>
      </c>
      <c r="B15" s="39" t="s">
        <v>75</v>
      </c>
      <c r="C15" s="12" t="s">
        <v>27</v>
      </c>
      <c r="D15" s="2" t="s">
        <v>5</v>
      </c>
      <c r="E15" s="40">
        <v>0</v>
      </c>
      <c r="F15" s="40">
        <v>120</v>
      </c>
      <c r="G15" s="18" t="s">
        <v>3</v>
      </c>
      <c r="H15" s="2" t="s">
        <v>16</v>
      </c>
      <c r="J15" s="51">
        <f>IF(G15="No Change","N/A",IF(G15="New Tag Required",Lookup!G:G,IF(G15="N/A","N/A","")))</f>
        <v>0</v>
      </c>
      <c r="M15" s="51" t="str">
        <f>IF(H15="No Change","N/A",IF(H15="New Sign Required",Lookup!G:G,IF(H15="N/A","N/A","")))</f>
        <v>N/A</v>
      </c>
    </row>
    <row r="16" spans="1:15" s="2" customFormat="1" x14ac:dyDescent="0.25">
      <c r="A16" s="38" t="s">
        <v>81</v>
      </c>
      <c r="B16" s="39" t="s">
        <v>75</v>
      </c>
      <c r="C16" s="12" t="s">
        <v>26</v>
      </c>
      <c r="D16" s="2" t="s">
        <v>5</v>
      </c>
      <c r="E16" s="40">
        <v>484</v>
      </c>
      <c r="F16" s="40">
        <v>0</v>
      </c>
      <c r="G16" s="18" t="s">
        <v>16</v>
      </c>
      <c r="H16" s="2" t="s">
        <v>16</v>
      </c>
      <c r="I16" s="12"/>
      <c r="J16" s="51" t="str">
        <f>IF(G16="No Change","N/A",IF(G16="New Tag Required",Lookup!G:G,IF(G16="N/A","N/A","")))</f>
        <v>N/A</v>
      </c>
      <c r="M16" s="51" t="str">
        <f>IF(H16="No Change","N/A",IF(H16="New Sign Required",Lookup!G:G,IF(H16="N/A","N/A","")))</f>
        <v>N/A</v>
      </c>
    </row>
    <row r="17" spans="1:15" x14ac:dyDescent="0.25">
      <c r="A17" s="38" t="s">
        <v>72</v>
      </c>
      <c r="B17" s="39" t="s">
        <v>75</v>
      </c>
      <c r="C17" s="12" t="s">
        <v>27</v>
      </c>
      <c r="D17" s="2" t="s">
        <v>5</v>
      </c>
      <c r="E17" s="40">
        <v>0</v>
      </c>
      <c r="F17" s="40">
        <v>484</v>
      </c>
      <c r="G17" s="18" t="s">
        <v>3</v>
      </c>
      <c r="H17" s="2" t="s">
        <v>16</v>
      </c>
      <c r="J17" s="51">
        <f>IF(G17="No Change","N/A",IF(G17="New Tag Required",Lookup!G:G,IF(G17="N/A","N/A","")))</f>
        <v>0</v>
      </c>
      <c r="M17" s="51" t="str">
        <f>IF(H17="No Change","N/A",IF(H17="New Sign Required",Lookup!G:G,IF(H17="N/A","N/A","")))</f>
        <v>N/A</v>
      </c>
    </row>
    <row r="18" spans="1:15" s="2" customFormat="1" x14ac:dyDescent="0.25">
      <c r="A18" s="38" t="s">
        <v>82</v>
      </c>
      <c r="B18" s="39" t="s">
        <v>75</v>
      </c>
      <c r="C18" s="12" t="s">
        <v>26</v>
      </c>
      <c r="D18" s="2" t="s">
        <v>5</v>
      </c>
      <c r="E18" s="40">
        <v>348</v>
      </c>
      <c r="F18" s="40">
        <v>0</v>
      </c>
      <c r="G18" s="18" t="s">
        <v>16</v>
      </c>
      <c r="H18" s="2" t="s">
        <v>16</v>
      </c>
      <c r="I18" s="12"/>
      <c r="J18" s="51" t="str">
        <f>IF(G18="No Change","N/A",IF(G18="New Tag Required",Lookup!G:G,IF(G18="N/A","N/A","")))</f>
        <v>N/A</v>
      </c>
      <c r="M18" s="51" t="str">
        <f>IF(H18="No Change","N/A",IF(H18="New Sign Required",Lookup!G:G,IF(H18="N/A","N/A","")))</f>
        <v>N/A</v>
      </c>
    </row>
    <row r="19" spans="1:15" x14ac:dyDescent="0.25">
      <c r="A19" s="38" t="s">
        <v>73</v>
      </c>
      <c r="B19" s="39" t="s">
        <v>75</v>
      </c>
      <c r="C19" s="12" t="s">
        <v>27</v>
      </c>
      <c r="D19" s="2" t="s">
        <v>5</v>
      </c>
      <c r="E19" s="40">
        <v>0</v>
      </c>
      <c r="F19" s="40">
        <v>348</v>
      </c>
      <c r="G19" s="18" t="s">
        <v>3</v>
      </c>
      <c r="H19" s="2" t="s">
        <v>16</v>
      </c>
      <c r="J19" s="51">
        <f>IF(G19="No Change","N/A",IF(G19="New Tag Required",Lookup!G:G,IF(G19="N/A","N/A","")))</f>
        <v>0</v>
      </c>
      <c r="M19" s="51" t="str">
        <f>IF(H19="No Change","N/A",IF(H19="New Sign Required",Lookup!G:G,IF(H19="N/A","N/A","")))</f>
        <v>N/A</v>
      </c>
    </row>
    <row r="20" spans="1:15" s="2" customFormat="1" x14ac:dyDescent="0.25">
      <c r="A20" s="38" t="s">
        <v>83</v>
      </c>
      <c r="B20" s="39" t="s">
        <v>75</v>
      </c>
      <c r="C20" s="12" t="s">
        <v>26</v>
      </c>
      <c r="D20" s="2" t="s">
        <v>5</v>
      </c>
      <c r="E20" s="40">
        <v>14</v>
      </c>
      <c r="F20" s="40">
        <v>0</v>
      </c>
      <c r="G20" s="18" t="s">
        <v>16</v>
      </c>
      <c r="H20" s="2" t="s">
        <v>16</v>
      </c>
      <c r="I20" s="12"/>
      <c r="J20" s="51" t="str">
        <f>IF(G20="No Change","N/A",IF(G20="New Tag Required",Lookup!G:G,IF(G20="N/A","N/A","")))</f>
        <v>N/A</v>
      </c>
      <c r="M20" s="51" t="str">
        <f>IF(H20="No Change","N/A",IF(H20="New Sign Required",Lookup!G:G,IF(H20="N/A","N/A","")))</f>
        <v>N/A</v>
      </c>
    </row>
    <row r="21" spans="1:15" x14ac:dyDescent="0.25">
      <c r="A21" s="38" t="s">
        <v>74</v>
      </c>
      <c r="B21" s="39" t="s">
        <v>75</v>
      </c>
      <c r="C21" s="12" t="s">
        <v>27</v>
      </c>
      <c r="D21" s="2" t="s">
        <v>5</v>
      </c>
      <c r="E21" s="40">
        <v>0</v>
      </c>
      <c r="F21" s="18">
        <v>14</v>
      </c>
      <c r="G21" s="18" t="s">
        <v>3</v>
      </c>
      <c r="H21" s="2" t="s">
        <v>16</v>
      </c>
      <c r="J21" s="51">
        <f>IF(G21="No Change","N/A",IF(G21="New Tag Required",Lookup!G:G,IF(G21="N/A","N/A","")))</f>
        <v>0</v>
      </c>
      <c r="M21" s="51" t="str">
        <f>IF(H21="No Change","N/A",IF(H21="New Sign Required",Lookup!G:G,IF(H21="N/A","N/A","")))</f>
        <v>N/A</v>
      </c>
    </row>
    <row r="22" spans="1:15" x14ac:dyDescent="0.25">
      <c r="A22" s="38"/>
      <c r="B22" s="37"/>
      <c r="C22" s="12"/>
      <c r="D22" s="2"/>
      <c r="E22" s="18"/>
      <c r="F22" s="18"/>
      <c r="G22" s="18"/>
      <c r="H22" s="2"/>
    </row>
    <row r="23" spans="1:15" ht="15.75" thickBot="1" x14ac:dyDescent="0.3">
      <c r="A23" s="38"/>
      <c r="B23" s="37"/>
      <c r="C23" s="12"/>
      <c r="D23" s="2"/>
      <c r="E23" s="18"/>
      <c r="F23" s="18"/>
      <c r="G23" s="18"/>
      <c r="H23" s="2"/>
    </row>
    <row r="24" spans="1:15" ht="45" x14ac:dyDescent="0.25">
      <c r="A24" s="38"/>
      <c r="B24" s="37"/>
      <c r="C24" s="12"/>
      <c r="D24" s="2"/>
      <c r="E24" s="18"/>
      <c r="F24" s="18"/>
      <c r="G24" s="52" t="s">
        <v>91</v>
      </c>
      <c r="H24" s="53" t="s">
        <v>92</v>
      </c>
      <c r="J24" s="54" t="s">
        <v>93</v>
      </c>
      <c r="K24" s="55"/>
      <c r="L24" s="51"/>
      <c r="M24" s="54" t="s">
        <v>94</v>
      </c>
      <c r="N24" s="2"/>
      <c r="O24" s="2"/>
    </row>
    <row r="25" spans="1:15" ht="15.75" thickBot="1" x14ac:dyDescent="0.3">
      <c r="A25" s="38"/>
      <c r="B25" s="37"/>
      <c r="C25" s="12"/>
      <c r="D25" s="2"/>
      <c r="E25" s="18"/>
      <c r="F25" s="18"/>
      <c r="G25" s="56">
        <f>COUNTIF(G6:G21,"New Tag Required")</f>
        <v>8</v>
      </c>
      <c r="H25" s="57">
        <f>COUNTIF(H6:H21,"New Sign Required")</f>
        <v>0</v>
      </c>
      <c r="J25" s="58">
        <f>COUNTIF(J6:J21,"Installed")</f>
        <v>0</v>
      </c>
      <c r="K25" s="51"/>
      <c r="L25" s="51"/>
      <c r="M25" s="58">
        <f>COUNTIF(M6:M21,"Installed")</f>
        <v>0</v>
      </c>
      <c r="N25" s="2"/>
      <c r="O25" s="2"/>
    </row>
    <row r="26" spans="1:15" x14ac:dyDescent="0.25">
      <c r="A26" s="38"/>
      <c r="B26" s="37"/>
      <c r="C26" s="12"/>
      <c r="D26" s="2"/>
      <c r="E26" s="18"/>
      <c r="F26" s="18"/>
      <c r="G26" s="18"/>
      <c r="H26" s="2"/>
    </row>
    <row r="27" spans="1:15" x14ac:dyDescent="0.25">
      <c r="A27" s="36"/>
      <c r="B27" s="37"/>
      <c r="C27" s="12"/>
      <c r="D27" s="2"/>
      <c r="E27" s="18"/>
      <c r="F27" s="18"/>
      <c r="G27" s="18"/>
      <c r="H27" s="2"/>
    </row>
    <row r="28" spans="1:15" x14ac:dyDescent="0.25">
      <c r="A28" s="36"/>
      <c r="B28" s="37"/>
      <c r="C28" s="12"/>
      <c r="D28" s="2"/>
      <c r="E28" s="18"/>
      <c r="F28" s="18"/>
      <c r="G28" s="18"/>
      <c r="H28" s="2"/>
    </row>
    <row r="29" spans="1:15" x14ac:dyDescent="0.25">
      <c r="A29" s="36"/>
      <c r="B29" s="37"/>
      <c r="C29" s="12"/>
      <c r="D29" s="2"/>
      <c r="E29" s="18"/>
      <c r="F29" s="24"/>
      <c r="G29" s="18"/>
      <c r="H29" s="2"/>
    </row>
    <row r="30" spans="1:15" x14ac:dyDescent="0.25">
      <c r="A30" s="36"/>
      <c r="B30" s="37"/>
      <c r="C30" s="12"/>
      <c r="D30" s="2"/>
      <c r="E30" s="18"/>
      <c r="F30" s="18"/>
      <c r="G30" s="18"/>
      <c r="H30" s="2"/>
    </row>
    <row r="31" spans="1:15" x14ac:dyDescent="0.25">
      <c r="A31" s="36"/>
      <c r="B31" s="37"/>
      <c r="C31" s="12"/>
      <c r="D31" s="2"/>
      <c r="E31" s="18"/>
      <c r="F31" s="18"/>
      <c r="G31" s="18"/>
      <c r="H31" s="2"/>
    </row>
    <row r="32" spans="1:15" x14ac:dyDescent="0.25">
      <c r="A32" s="36"/>
      <c r="B32" s="37"/>
      <c r="C32" s="12"/>
      <c r="D32" s="2"/>
      <c r="E32" s="18"/>
      <c r="F32" s="18"/>
      <c r="G32" s="18"/>
      <c r="H32" s="2"/>
    </row>
    <row r="33" spans="1:8" x14ac:dyDescent="0.25">
      <c r="A33" s="25"/>
      <c r="C33" s="12"/>
      <c r="D33" s="2"/>
      <c r="E33" s="18"/>
      <c r="F33" s="18"/>
      <c r="G33" s="18"/>
      <c r="H33" s="2"/>
    </row>
    <row r="34" spans="1:8" x14ac:dyDescent="0.25">
      <c r="A34" s="25"/>
      <c r="C34" s="12"/>
      <c r="D34" s="2"/>
      <c r="E34" s="18"/>
      <c r="F34" s="18"/>
      <c r="G34" s="18"/>
      <c r="H34" s="2"/>
    </row>
    <row r="35" spans="1:8" x14ac:dyDescent="0.25">
      <c r="A35" s="26"/>
      <c r="C35" s="12"/>
      <c r="D35" s="2"/>
      <c r="E35" s="18"/>
      <c r="F35" s="18"/>
      <c r="G35" s="18"/>
      <c r="H35" s="2"/>
    </row>
    <row r="36" spans="1:8" x14ac:dyDescent="0.25">
      <c r="A36" s="26"/>
      <c r="C36" s="12"/>
      <c r="D36" s="2"/>
      <c r="E36" s="18"/>
      <c r="F36" s="18"/>
      <c r="G36" s="18"/>
      <c r="H36" s="2"/>
    </row>
    <row r="37" spans="1:8" x14ac:dyDescent="0.25">
      <c r="A37" s="26"/>
      <c r="C37" s="12"/>
      <c r="D37" s="2"/>
      <c r="E37" s="18"/>
      <c r="F37" s="18"/>
      <c r="G37" s="18"/>
      <c r="H37" s="2"/>
    </row>
    <row r="38" spans="1:8" x14ac:dyDescent="0.25">
      <c r="A38" s="26"/>
      <c r="C38" s="12"/>
      <c r="D38" s="2"/>
      <c r="E38" s="18"/>
      <c r="F38" s="18"/>
      <c r="G38" s="18"/>
      <c r="H38" s="2"/>
    </row>
    <row r="39" spans="1:8" x14ac:dyDescent="0.25">
      <c r="A39" s="26"/>
      <c r="C39" s="12"/>
      <c r="D39" s="2"/>
      <c r="E39" s="18"/>
      <c r="F39" s="18"/>
      <c r="G39" s="18"/>
      <c r="H39" s="2"/>
    </row>
    <row r="40" spans="1:8" x14ac:dyDescent="0.25">
      <c r="A40" s="26"/>
      <c r="C40" s="12"/>
      <c r="D40" s="2"/>
      <c r="E40" s="18"/>
      <c r="F40" s="18"/>
      <c r="G40" s="18"/>
      <c r="H40" s="2"/>
    </row>
    <row r="41" spans="1:8" x14ac:dyDescent="0.25">
      <c r="A41" s="26"/>
      <c r="C41" s="12"/>
      <c r="D41" s="2"/>
      <c r="E41" s="18"/>
      <c r="F41" s="18"/>
      <c r="G41" s="18"/>
      <c r="H41" s="2"/>
    </row>
    <row r="42" spans="1:8" x14ac:dyDescent="0.25">
      <c r="A42" s="26"/>
      <c r="C42" s="12"/>
      <c r="D42" s="2"/>
      <c r="E42" s="18"/>
      <c r="F42" s="18"/>
      <c r="G42" s="18"/>
      <c r="H42" s="2"/>
    </row>
    <row r="43" spans="1:8" x14ac:dyDescent="0.25">
      <c r="A43" s="26"/>
      <c r="C43" s="12"/>
      <c r="D43" s="2"/>
      <c r="E43" s="18"/>
      <c r="F43" s="18"/>
      <c r="G43" s="18"/>
      <c r="H43" s="2"/>
    </row>
    <row r="44" spans="1:8" x14ac:dyDescent="0.25">
      <c r="A44" s="26"/>
      <c r="C44" s="12"/>
      <c r="D44" s="2"/>
      <c r="E44" s="18"/>
      <c r="F44" s="18"/>
      <c r="G44" s="18"/>
      <c r="H44" s="2"/>
    </row>
    <row r="45" spans="1:8" x14ac:dyDescent="0.25">
      <c r="A45" s="28"/>
      <c r="C45" s="12"/>
      <c r="D45" s="2"/>
      <c r="E45" s="18"/>
      <c r="F45" s="18"/>
      <c r="G45" s="18"/>
      <c r="H45" s="2"/>
    </row>
    <row r="46" spans="1:8" x14ac:dyDescent="0.25">
      <c r="A46" s="28"/>
      <c r="C46" s="12"/>
      <c r="D46" s="2"/>
      <c r="E46" s="18"/>
      <c r="F46" s="18"/>
      <c r="G46" s="18"/>
      <c r="H46" s="2"/>
    </row>
    <row r="47" spans="1:8" x14ac:dyDescent="0.25">
      <c r="A47" s="28"/>
      <c r="C47" s="12"/>
      <c r="D47" s="2"/>
      <c r="E47" s="18"/>
      <c r="F47" s="18"/>
      <c r="G47" s="18"/>
      <c r="H47" s="2"/>
    </row>
    <row r="48" spans="1:8" x14ac:dyDescent="0.25">
      <c r="A48" s="28"/>
      <c r="C48" s="12"/>
      <c r="E48" s="18"/>
      <c r="F48" s="18"/>
      <c r="G48" s="18"/>
    </row>
    <row r="49" spans="1:7" x14ac:dyDescent="0.25">
      <c r="A49" s="28"/>
      <c r="C49" s="12"/>
      <c r="E49" s="18"/>
      <c r="F49" s="18"/>
      <c r="G49" s="18"/>
    </row>
    <row r="50" spans="1:7" x14ac:dyDescent="0.25">
      <c r="A50" s="28"/>
      <c r="C50" s="12"/>
      <c r="E50" s="18"/>
      <c r="F50" s="18"/>
      <c r="G50" s="18"/>
    </row>
    <row r="51" spans="1:7" x14ac:dyDescent="0.25">
      <c r="A51" s="30"/>
      <c r="C51" s="12"/>
      <c r="E51" s="18"/>
      <c r="F51" s="27"/>
      <c r="G51" s="18"/>
    </row>
    <row r="52" spans="1:7" x14ac:dyDescent="0.25">
      <c r="A52" s="30"/>
      <c r="C52" s="12"/>
      <c r="E52" s="18"/>
      <c r="F52" s="27"/>
      <c r="G52" s="18"/>
    </row>
    <row r="53" spans="1:7" x14ac:dyDescent="0.25">
      <c r="A53" s="30"/>
      <c r="C53" s="12"/>
      <c r="E53" s="18"/>
      <c r="F53" s="23"/>
      <c r="G53" s="18"/>
    </row>
    <row r="54" spans="1:7" x14ac:dyDescent="0.25">
      <c r="A54" s="29"/>
      <c r="C54" s="12"/>
      <c r="E54" s="18"/>
      <c r="F54" s="27"/>
      <c r="G54" s="18"/>
    </row>
    <row r="55" spans="1:7" x14ac:dyDescent="0.25">
      <c r="A55" s="29"/>
      <c r="C55" s="12"/>
      <c r="E55" s="18"/>
      <c r="F55" s="27"/>
      <c r="G55" s="18"/>
    </row>
    <row r="56" spans="1:7" x14ac:dyDescent="0.25">
      <c r="A56" s="31"/>
      <c r="C56" s="12"/>
      <c r="E56" s="18"/>
      <c r="F56" s="18"/>
      <c r="G56" s="18"/>
    </row>
    <row r="57" spans="1:7" x14ac:dyDescent="0.25">
      <c r="A57" s="31"/>
      <c r="C57" s="12"/>
      <c r="E57" s="18"/>
      <c r="F57" s="18"/>
      <c r="G57" s="18"/>
    </row>
    <row r="58" spans="1:7" x14ac:dyDescent="0.25">
      <c r="A58" s="31"/>
      <c r="C58" s="12"/>
      <c r="E58" s="18"/>
      <c r="F58" s="18"/>
      <c r="G58" s="18"/>
    </row>
    <row r="59" spans="1:7" x14ac:dyDescent="0.25">
      <c r="A59" s="31"/>
      <c r="C59" s="12"/>
      <c r="E59" s="18"/>
      <c r="F59" s="18"/>
      <c r="G59" s="18"/>
    </row>
    <row r="60" spans="1:7" x14ac:dyDescent="0.25">
      <c r="A60" s="34"/>
      <c r="C60" s="12"/>
      <c r="E60" s="18"/>
      <c r="F60" s="24"/>
      <c r="G60" s="18"/>
    </row>
    <row r="61" spans="1:7" x14ac:dyDescent="0.25">
      <c r="A61" s="33"/>
      <c r="C61" s="12"/>
      <c r="E61" s="18"/>
      <c r="F61" s="18"/>
      <c r="G61" s="18"/>
    </row>
    <row r="62" spans="1:7" x14ac:dyDescent="0.25">
      <c r="A62" s="33"/>
      <c r="C62" s="12"/>
      <c r="E62" s="18"/>
      <c r="F62" s="18"/>
      <c r="G62" s="18"/>
    </row>
    <row r="63" spans="1:7" x14ac:dyDescent="0.25">
      <c r="A63" s="32"/>
      <c r="C63" s="12"/>
      <c r="E63" s="18"/>
      <c r="F63" s="18"/>
      <c r="G63" s="18"/>
    </row>
    <row r="64" spans="1:7" x14ac:dyDescent="0.25">
      <c r="A64" s="32"/>
      <c r="C64" s="12"/>
      <c r="F64" s="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  <row r="92" spans="3:3" x14ac:dyDescent="0.25">
      <c r="C92" s="1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</row>
    <row r="103" spans="3:8" x14ac:dyDescent="0.25">
      <c r="C103" s="2"/>
    </row>
    <row r="104" spans="3:8" x14ac:dyDescent="0.25">
      <c r="C104" s="2"/>
    </row>
    <row r="105" spans="3:8" x14ac:dyDescent="0.25">
      <c r="C105" s="2"/>
    </row>
    <row r="106" spans="3:8" x14ac:dyDescent="0.25">
      <c r="C106" s="2"/>
    </row>
    <row r="107" spans="3:8" x14ac:dyDescent="0.25">
      <c r="C107" s="2"/>
    </row>
    <row r="108" spans="3:8" x14ac:dyDescent="0.25">
      <c r="C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3" x14ac:dyDescent="0.25">
      <c r="C209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8:G62">
    <cfRule type="containsText" dxfId="61" priority="123" operator="containsText" text="New Tag Required">
      <formula>NOT(ISERROR(SEARCH("New Tag Required",G48)))</formula>
    </cfRule>
  </conditionalFormatting>
  <conditionalFormatting sqref="D48:D108">
    <cfRule type="containsText" dxfId="60" priority="122" operator="containsText" text="Yes">
      <formula>NOT(ISERROR(SEARCH("Yes",D48)))</formula>
    </cfRule>
  </conditionalFormatting>
  <conditionalFormatting sqref="H48:H108 H209:H430">
    <cfRule type="containsText" dxfId="59" priority="110" operator="containsText" text="New Sign Required">
      <formula>NOT(ISERROR(SEARCH("New Sign Required",H48)))</formula>
    </cfRule>
  </conditionalFormatting>
  <conditionalFormatting sqref="G48:G108">
    <cfRule type="containsText" dxfId="58" priority="109" operator="containsText" text="Action Required">
      <formula>NOT(ISERROR(SEARCH("Action Required",G48)))</formula>
    </cfRule>
  </conditionalFormatting>
  <conditionalFormatting sqref="H48:H108">
    <cfRule type="containsText" dxfId="57" priority="108" operator="containsText" text="Action Required">
      <formula>NOT(ISERROR(SEARCH("Action Required",H48)))</formula>
    </cfRule>
  </conditionalFormatting>
  <conditionalFormatting sqref="G7:G8 G15:G23 G26:G47">
    <cfRule type="containsText" dxfId="56" priority="50" operator="containsText" text="New Tag Required">
      <formula>NOT(ISERROR(SEARCH("New Tag Required",G7)))</formula>
    </cfRule>
  </conditionalFormatting>
  <conditionalFormatting sqref="D22:D47">
    <cfRule type="containsText" dxfId="55" priority="49" operator="containsText" text="Yes">
      <formula>NOT(ISERROR(SEARCH("Yes",D22)))</formula>
    </cfRule>
  </conditionalFormatting>
  <conditionalFormatting sqref="H22:H23 H26:H47">
    <cfRule type="containsText" dxfId="54" priority="48" operator="containsText" text="New Sign Required">
      <formula>NOT(ISERROR(SEARCH("New Sign Required",H22)))</formula>
    </cfRule>
  </conditionalFormatting>
  <conditionalFormatting sqref="G7:G8 G15:G23 G26:G47">
    <cfRule type="containsText" dxfId="53" priority="47" operator="containsText" text="Action Required">
      <formula>NOT(ISERROR(SEARCH("Action Required",G7)))</formula>
    </cfRule>
  </conditionalFormatting>
  <conditionalFormatting sqref="H22:H23 H26:H47">
    <cfRule type="containsText" dxfId="52" priority="46" operator="containsText" text="Action Required">
      <formula>NOT(ISERROR(SEARCH("Action Required",H22)))</formula>
    </cfRule>
  </conditionalFormatting>
  <conditionalFormatting sqref="G7:G8">
    <cfRule type="containsText" dxfId="51" priority="45" operator="containsText" text="New Tag Required">
      <formula>NOT(ISERROR(SEARCH("New Tag Required",G7)))</formula>
    </cfRule>
  </conditionalFormatting>
  <conditionalFormatting sqref="G7:G8">
    <cfRule type="containsText" dxfId="50" priority="43" operator="containsText" text="Action Required">
      <formula>NOT(ISERROR(SEARCH("Action Required",G7)))</formula>
    </cfRule>
  </conditionalFormatting>
  <conditionalFormatting sqref="D109:D208">
    <cfRule type="containsText" dxfId="49" priority="42" operator="containsText" text="Yes">
      <formula>NOT(ISERROR(SEARCH("Yes",D109)))</formula>
    </cfRule>
  </conditionalFormatting>
  <conditionalFormatting sqref="H109:H208">
    <cfRule type="containsText" dxfId="48" priority="41" operator="containsText" text="New Sign Required">
      <formula>NOT(ISERROR(SEARCH("New Sign Required",H109)))</formula>
    </cfRule>
  </conditionalFormatting>
  <conditionalFormatting sqref="G109:G208">
    <cfRule type="containsText" dxfId="47" priority="40" operator="containsText" text="Action Required">
      <formula>NOT(ISERROR(SEARCH("Action Required",G109)))</formula>
    </cfRule>
  </conditionalFormatting>
  <conditionalFormatting sqref="H109:H208">
    <cfRule type="containsText" dxfId="46" priority="39" operator="containsText" text="Action Required">
      <formula>NOT(ISERROR(SEARCH("Action Required",H109)))</formula>
    </cfRule>
  </conditionalFormatting>
  <conditionalFormatting sqref="G13:G14">
    <cfRule type="containsText" dxfId="45" priority="29" operator="containsText" text="New Tag Required">
      <formula>NOT(ISERROR(SEARCH("New Tag Required",G13)))</formula>
    </cfRule>
  </conditionalFormatting>
  <conditionalFormatting sqref="G13:G14">
    <cfRule type="containsText" dxfId="44" priority="27" operator="containsText" text="Action Required">
      <formula>NOT(ISERROR(SEARCH("Action Required",G13)))</formula>
    </cfRule>
  </conditionalFormatting>
  <conditionalFormatting sqref="G9:G10">
    <cfRule type="containsText" dxfId="43" priority="24" operator="containsText" text="New Tag Required">
      <formula>NOT(ISERROR(SEARCH("New Tag Required",G9)))</formula>
    </cfRule>
  </conditionalFormatting>
  <conditionalFormatting sqref="G9:G10">
    <cfRule type="containsText" dxfId="42" priority="22" operator="containsText" text="Action Required">
      <formula>NOT(ISERROR(SEARCH("Action Required",G9)))</formula>
    </cfRule>
  </conditionalFormatting>
  <conditionalFormatting sqref="G11:G12">
    <cfRule type="containsText" dxfId="41" priority="20" operator="containsText" text="New Tag Required">
      <formula>NOT(ISERROR(SEARCH("New Tag Required",G11)))</formula>
    </cfRule>
  </conditionalFormatting>
  <conditionalFormatting sqref="G11:G12">
    <cfRule type="containsText" dxfId="40" priority="18" operator="containsText" text="Action Required">
      <formula>NOT(ISERROR(SEARCH("Action Required",G11)))</formula>
    </cfRule>
  </conditionalFormatting>
  <conditionalFormatting sqref="G6">
    <cfRule type="containsText" dxfId="39" priority="16" operator="containsText" text="New Tag Required">
      <formula>NOT(ISERROR(SEARCH("New Tag Required",G6)))</formula>
    </cfRule>
  </conditionalFormatting>
  <conditionalFormatting sqref="D6">
    <cfRule type="containsText" dxfId="38" priority="15" operator="containsText" text="Yes">
      <formula>NOT(ISERROR(SEARCH("Yes",D6)))</formula>
    </cfRule>
  </conditionalFormatting>
  <conditionalFormatting sqref="H6">
    <cfRule type="containsText" dxfId="37" priority="14" operator="containsText" text="New Sign Required">
      <formula>NOT(ISERROR(SEARCH("New Sign Required",H6)))</formula>
    </cfRule>
  </conditionalFormatting>
  <conditionalFormatting sqref="G6">
    <cfRule type="containsText" dxfId="36" priority="13" operator="containsText" text="Action Required">
      <formula>NOT(ISERROR(SEARCH("Action Required",G6)))</formula>
    </cfRule>
  </conditionalFormatting>
  <conditionalFormatting sqref="H6">
    <cfRule type="containsText" dxfId="35" priority="12" operator="containsText" text="Action Required">
      <formula>NOT(ISERROR(SEARCH("Action Required",H6)))</formula>
    </cfRule>
  </conditionalFormatting>
  <conditionalFormatting sqref="D7:D21">
    <cfRule type="containsText" dxfId="34" priority="11" operator="containsText" text="Yes">
      <formula>NOT(ISERROR(SEARCH("Yes",D7)))</formula>
    </cfRule>
  </conditionalFormatting>
  <conditionalFormatting sqref="H7:H21">
    <cfRule type="containsText" dxfId="33" priority="10" operator="containsText" text="New Sign Required">
      <formula>NOT(ISERROR(SEARCH("New Sign Required",H7)))</formula>
    </cfRule>
  </conditionalFormatting>
  <conditionalFormatting sqref="H7:H21">
    <cfRule type="containsText" dxfId="32" priority="9" operator="containsText" text="Action Required">
      <formula>NOT(ISERROR(SEARCH("Action Required",H7)))</formula>
    </cfRule>
  </conditionalFormatting>
  <conditionalFormatting sqref="J2:L2">
    <cfRule type="cellIs" dxfId="31" priority="8" operator="notEqual">
      <formula>0</formula>
    </cfRule>
  </conditionalFormatting>
  <conditionalFormatting sqref="J6:K6 K7:K10 J7:J21">
    <cfRule type="cellIs" dxfId="29" priority="7" operator="equal">
      <formula>0</formula>
    </cfRule>
  </conditionalFormatting>
  <conditionalFormatting sqref="M6:N6 N7:N10 M7:M21">
    <cfRule type="cellIs" dxfId="27" priority="6" operator="equal">
      <formula>0</formula>
    </cfRule>
  </conditionalFormatting>
  <conditionalFormatting sqref="J6:K6 M6:N6 K7:K10 N7:N10 J7:J21 M7:M21">
    <cfRule type="cellIs" dxfId="25" priority="3" operator="equal">
      <formula>"In Progress"</formula>
    </cfRule>
    <cfRule type="cellIs" dxfId="24" priority="4" operator="equal">
      <formula>"Log Issues"</formula>
    </cfRule>
    <cfRule type="cellIs" dxfId="23" priority="5" operator="equal">
      <formula>"N/A"</formula>
    </cfRule>
  </conditionalFormatting>
  <conditionalFormatting sqref="L6:L10">
    <cfRule type="expression" dxfId="19" priority="2">
      <formula>$J6="Log Issues"</formula>
    </cfRule>
  </conditionalFormatting>
  <conditionalFormatting sqref="O6:O10">
    <cfRule type="expression" dxfId="17" priority="1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83">
      <formula1>YesNo</formula1>
    </dataValidation>
    <dataValidation type="list" allowBlank="1" showInputMessage="1" showErrorMessage="1" sqref="H209:H413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21 A7 A10:A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H6:H23 H27:H208</xm:sqref>
        </x14:dataValidation>
        <x14:dataValidation type="list" allowBlank="1" showInputMessage="1" showErrorMessage="1">
          <x14:formula1>
            <xm:f>Lookup!$A$1:$A$4</xm:f>
          </x14:formula1>
          <xm:sqref>G6:G23 G27:G208</xm:sqref>
        </x14:dataValidation>
        <x14:dataValidation type="list" allowBlank="1" showInputMessage="1">
          <x14:formula1>
            <xm:f>Lookup!$E$1:$E$40</xm:f>
          </x14:formula1>
          <xm:sqref>C6:C208</xm:sqref>
        </x14:dataValidation>
        <x14:dataValidation type="list" allowBlank="1" showInputMessage="1" showErrorMessage="1">
          <x14:formula1>
            <xm:f>Lookup!$G:$G</xm:f>
          </x14:formula1>
          <xm:sqref>J6:J21 M6:M21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I6" sqref="I6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7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G1" s="2" t="s">
        <v>95</v>
      </c>
    </row>
    <row r="2" spans="1:7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G2" s="2" t="s">
        <v>96</v>
      </c>
    </row>
    <row r="3" spans="1:7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G3" s="2" t="s">
        <v>97</v>
      </c>
    </row>
    <row r="4" spans="1:7" x14ac:dyDescent="0.25">
      <c r="A4" s="22" t="s">
        <v>62</v>
      </c>
      <c r="C4" t="s">
        <v>14</v>
      </c>
      <c r="D4" s="21" t="s">
        <v>62</v>
      </c>
      <c r="E4" s="20" t="s">
        <v>29</v>
      </c>
      <c r="G4" s="2">
        <v>0</v>
      </c>
    </row>
    <row r="5" spans="1:7" x14ac:dyDescent="0.25">
      <c r="E5" s="20" t="s">
        <v>56</v>
      </c>
    </row>
    <row r="6" spans="1:7" x14ac:dyDescent="0.25">
      <c r="E6" s="20" t="s">
        <v>26</v>
      </c>
    </row>
    <row r="7" spans="1:7" x14ac:dyDescent="0.25">
      <c r="E7" s="20" t="s">
        <v>44</v>
      </c>
    </row>
    <row r="8" spans="1:7" x14ac:dyDescent="0.25">
      <c r="E8" s="20" t="s">
        <v>51</v>
      </c>
    </row>
    <row r="9" spans="1:7" x14ac:dyDescent="0.25">
      <c r="E9" s="20" t="s">
        <v>60</v>
      </c>
    </row>
    <row r="10" spans="1:7" s="2" customFormat="1" x14ac:dyDescent="0.25">
      <c r="E10" s="20" t="s">
        <v>45</v>
      </c>
    </row>
    <row r="11" spans="1:7" x14ac:dyDescent="0.25">
      <c r="E11" s="20" t="s">
        <v>64</v>
      </c>
    </row>
    <row r="12" spans="1:7" x14ac:dyDescent="0.25">
      <c r="E12" s="20" t="s">
        <v>38</v>
      </c>
    </row>
    <row r="13" spans="1:7" x14ac:dyDescent="0.25">
      <c r="E13" s="20" t="s">
        <v>58</v>
      </c>
    </row>
    <row r="14" spans="1:7" x14ac:dyDescent="0.25">
      <c r="E14" s="20" t="s">
        <v>39</v>
      </c>
    </row>
    <row r="15" spans="1:7" x14ac:dyDescent="0.25">
      <c r="E15" s="20" t="s">
        <v>54</v>
      </c>
    </row>
    <row r="16" spans="1:7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2012-09-27T14:04:27Z</dcterms:modified>
</cp:coreProperties>
</file>