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8" i="1" l="1"/>
  <c r="G38" i="1"/>
  <c r="M38" i="1" l="1"/>
  <c r="J38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  <c r="B2" i="1"/>
  <c r="B2" i="4" s="1"/>
  <c r="J2" i="1"/>
  <c r="K2" i="1"/>
</calcChain>
</file>

<file path=xl/sharedStrings.xml><?xml version="1.0" encoding="utf-8"?>
<sst xmlns="http://schemas.openxmlformats.org/spreadsheetml/2006/main" count="172" uniqueCount="105">
  <si>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</si>
  <si>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</si>
  <si>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</si>
  <si>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</si>
  <si>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</si>
  <si>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</si>
  <si>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</si>
  <si>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</si>
  <si>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</si>
  <si>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</si>
  <si>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</si>
  <si>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</si>
  <si>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</si>
  <si>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</si>
  <si>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</si>
  <si>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</si>
  <si>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</si>
  <si>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</si>
  <si>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</si>
  <si>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</si>
  <si>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</si>
  <si>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</si>
  <si>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</si>
  <si>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</si>
  <si>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</si>
  <si>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</si>
  <si>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</si>
  <si>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</si>
  <si>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</si>
  <si>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</si>
  <si>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</si>
  <si>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</si>
  <si>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</si>
  <si>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</si>
  <si>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</si>
  <si>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</si>
  <si>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</si>
  <si>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</si>
  <si>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</si>
  <si>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</si>
  <si>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</si>
  <si>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</si>
  <si>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</si>
  <si>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</si>
  <si>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</si>
  <si>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</si>
  <si>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</si>
  <si>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</si>
  <si>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</si>
  <si>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</si>
  <si>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</si>
  <si>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</si>
  <si>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</si>
  <si>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</si>
  <si>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</si>
  <si>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</si>
  <si>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</si>
  <si>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</si>
  <si>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</si>
  <si>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</si>
  <si>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</si>
  <si>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</si>
  <si>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</si>
  <si>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</si>
  <si>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</si>
  <si>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</si>
  <si>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</si>
  <si>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</si>
  <si>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</si>
  <si>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</si>
  <si>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</si>
  <si>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</si>
  <si>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</si>
  <si>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</si>
  <si>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</si>
  <si>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</si>
  <si>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0225</t>
  </si>
  <si>
    <t>02</t>
  </si>
  <si>
    <t>201A</t>
  </si>
  <si>
    <t>202A</t>
  </si>
  <si>
    <t>202B</t>
  </si>
  <si>
    <t>202C</t>
  </si>
  <si>
    <t>New tags / signs for 2 existing doors</t>
  </si>
  <si>
    <t>Office</t>
  </si>
  <si>
    <t>Lab</t>
  </si>
  <si>
    <t>new Entry double doors</t>
  </si>
  <si>
    <t>Verify - frame remains/ doors removed at corridor doors b/ 229 &amp; 230</t>
  </si>
  <si>
    <t>LX-0225-02-202</t>
  </si>
  <si>
    <t>T H MORGAN BIO-SCI - Room 202</t>
  </si>
  <si>
    <t>LX-0225-02-201A</t>
  </si>
  <si>
    <t>T H MORGAN BIO-SCI - Room 201A</t>
  </si>
  <si>
    <t>LX-0225-02-202A</t>
  </si>
  <si>
    <t>T H MORGAN BIO-SCI - Room 202A</t>
  </si>
  <si>
    <t>LX-0225-02-202B</t>
  </si>
  <si>
    <t>T H MORGAN BIO-SCI - Room 202B</t>
  </si>
  <si>
    <t>LX-0225-02-202C</t>
  </si>
  <si>
    <t>T H MORGAN BIO-SCI - Room 202C</t>
  </si>
  <si>
    <t xml:space="preserve">Office </t>
  </si>
  <si>
    <t>311B</t>
  </si>
  <si>
    <t>03</t>
  </si>
  <si>
    <t>LX-0225-03-311</t>
  </si>
  <si>
    <t>LX-0225-03-311B</t>
  </si>
  <si>
    <t>T H MORGAN BIO-SCI - Room 311</t>
  </si>
  <si>
    <t>T H MORGAN BIO-SCI - Room 311B</t>
  </si>
  <si>
    <t>Office - door location is different b/ PDF and DWG file - Used DWG file location.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</si>
</sst>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3" fontId="0" fillId="0" borderId="0" xfId="0" applyNumberFormat="1" applyFont="1" applyFill="1" applyAlignment="1" applyProtection="1">
      <protection locked="0"/>
    </xf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1" fontId="18" fillId="0" borderId="0" xfId="43" applyNumberFormat="1" applyFont="1" applyFill="1" applyAlignment="1" applyProtection="1">
      <alignment horizontal="left"/>
      <protection locked="0"/>
    </xf>
    <xf numFmtId="0" fontId="18" fillId="0" borderId="0" xfId="43" applyNumberFormat="1" applyFont="1" applyFill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49" fontId="16" fillId="0" borderId="10" xfId="0" quotePrefix="1" applyNumberFormat="1" applyFont="1" applyBorder="1" applyAlignment="1" applyProtection="1">
      <alignment horizont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7"/>
  <sheetViews>
    <sheetView tabSelected="1" zoomScale="90" zoomScaleNormal="90" workbookViewId="0">
      <selection activeCell="E16" sqref="E16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21.140625" style="16" bestFit="1" customWidth="1"/>
    <col min="4" max="6" width="10.7109375" style="16" customWidth="1"/>
    <col min="7" max="7" width="18.5703125" style="16" bestFit="1" customWidth="1"/>
    <col min="8" max="8" width="19.28515625" style="16" bestFit="1" customWidth="1"/>
    <col min="9" max="9" width="37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7" ht="90" x14ac:dyDescent="0.25">
      <c r="A1" s="57" t="s">
        <v>7</v>
      </c>
      <c r="B1" s="86" t="s">
        <v>76</v>
      </c>
      <c r="C1" s="86"/>
      <c r="F1" s="59" t="s">
        <v>10</v>
      </c>
      <c r="G1" s="18">
        <v>43523</v>
      </c>
      <c r="J1" s="61" t="s">
        <v>33</v>
      </c>
      <c r="K1" s="61" t="s">
        <v>34</v>
      </c>
      <c r="L1" s="19"/>
      <c r="M1" s="19"/>
      <c r="N1" s="19"/>
      <c r="O1" s="20" t="s">
        <v>35</v>
      </c>
      <c r="P1" s="21" t="s">
        <v>47</v>
      </c>
    </row>
    <row r="2" spans="1:17" ht="16.5" thickBot="1" x14ac:dyDescent="0.3">
      <c r="A2" s="58" t="s">
        <v>8</v>
      </c>
      <c r="B2" s="87" t="str">
        <f>IF(B1="","",VLOOKUP(B1,BuildingList!A:B,2,FALSE))</f>
        <v>T H Morgan Biological Sciences</v>
      </c>
      <c r="C2" s="87"/>
      <c r="F2" s="60" t="s">
        <v>12</v>
      </c>
      <c r="G2" s="22" t="s">
        <v>73</v>
      </c>
      <c r="J2" s="15">
        <f>G38-J38</f>
        <v>7</v>
      </c>
      <c r="K2" s="15">
        <f>H38-M38</f>
        <v>6</v>
      </c>
      <c r="L2" s="23"/>
      <c r="M2" s="23"/>
      <c r="N2" s="23"/>
      <c r="O2" s="24"/>
      <c r="P2" s="25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84" customFormat="1" ht="45.75" thickBot="1" x14ac:dyDescent="0.3">
      <c r="A5" s="83" t="s">
        <v>19</v>
      </c>
      <c r="B5" s="83" t="s">
        <v>14</v>
      </c>
      <c r="C5" s="62" t="s">
        <v>9</v>
      </c>
      <c r="D5" s="62" t="s">
        <v>4</v>
      </c>
      <c r="E5" s="62" t="s">
        <v>1</v>
      </c>
      <c r="F5" s="62" t="s">
        <v>11</v>
      </c>
      <c r="G5" s="62" t="s">
        <v>15</v>
      </c>
      <c r="H5" s="62" t="s">
        <v>16</v>
      </c>
      <c r="I5" s="62" t="s">
        <v>17</v>
      </c>
      <c r="J5" s="62" t="s">
        <v>36</v>
      </c>
      <c r="K5" s="62" t="s">
        <v>37</v>
      </c>
      <c r="L5" s="62" t="s">
        <v>38</v>
      </c>
      <c r="M5" s="62" t="s">
        <v>39</v>
      </c>
      <c r="N5" s="62" t="s">
        <v>37</v>
      </c>
      <c r="O5" s="62" t="s">
        <v>38</v>
      </c>
    </row>
    <row r="6" spans="1:17" s="39" customFormat="1" ht="15" customHeight="1" thickTop="1" x14ac:dyDescent="0.25">
      <c r="A6" s="49" t="s">
        <v>78</v>
      </c>
      <c r="B6" s="45" t="s">
        <v>77</v>
      </c>
      <c r="C6" s="11" t="s">
        <v>24</v>
      </c>
      <c r="D6" s="16" t="s">
        <v>6</v>
      </c>
      <c r="E6" s="30">
        <v>0</v>
      </c>
      <c r="F6" s="30">
        <v>444</v>
      </c>
      <c r="G6" s="30" t="s">
        <v>3</v>
      </c>
      <c r="H6" s="16" t="s">
        <v>18</v>
      </c>
      <c r="I6" s="11" t="s">
        <v>82</v>
      </c>
      <c r="J6" s="16"/>
      <c r="K6" s="16"/>
      <c r="L6" s="16"/>
      <c r="M6" s="16"/>
      <c r="N6" s="16"/>
      <c r="O6" s="16"/>
      <c r="P6" s="16"/>
      <c r="Q6" s="16"/>
    </row>
    <row r="7" spans="1:17" s="39" customFormat="1" x14ac:dyDescent="0.25">
      <c r="A7" s="49">
        <v>202</v>
      </c>
      <c r="B7" s="45" t="s">
        <v>77</v>
      </c>
      <c r="C7" s="11" t="s">
        <v>22</v>
      </c>
      <c r="D7" s="16" t="s">
        <v>5</v>
      </c>
      <c r="E7" s="30">
        <v>1461</v>
      </c>
      <c r="F7" s="30">
        <v>611</v>
      </c>
      <c r="G7" s="30" t="s">
        <v>3</v>
      </c>
      <c r="H7" s="16" t="s">
        <v>18</v>
      </c>
      <c r="I7" s="11" t="s">
        <v>85</v>
      </c>
      <c r="J7" s="16"/>
      <c r="K7" s="16"/>
      <c r="L7" s="16"/>
      <c r="M7" s="16"/>
      <c r="N7" s="16"/>
      <c r="O7" s="16"/>
      <c r="P7" s="16"/>
      <c r="Q7" s="16"/>
    </row>
    <row r="8" spans="1:17" s="39" customFormat="1" x14ac:dyDescent="0.25">
      <c r="A8" s="49" t="s">
        <v>79</v>
      </c>
      <c r="B8" s="45" t="s">
        <v>77</v>
      </c>
      <c r="C8" s="11" t="s">
        <v>24</v>
      </c>
      <c r="D8" s="16" t="s">
        <v>6</v>
      </c>
      <c r="E8" s="30">
        <v>0</v>
      </c>
      <c r="F8" s="30">
        <v>116</v>
      </c>
      <c r="G8" s="30" t="s">
        <v>3</v>
      </c>
      <c r="H8" s="16" t="s">
        <v>18</v>
      </c>
      <c r="I8" s="11" t="s">
        <v>83</v>
      </c>
      <c r="J8" s="16"/>
      <c r="K8" s="16"/>
      <c r="L8" s="16"/>
      <c r="M8" s="16"/>
      <c r="N8" s="16"/>
      <c r="O8" s="16"/>
      <c r="P8" s="16"/>
      <c r="Q8" s="16"/>
    </row>
    <row r="9" spans="1:17" s="39" customFormat="1" x14ac:dyDescent="0.25">
      <c r="A9" s="49" t="s">
        <v>80</v>
      </c>
      <c r="B9" s="45" t="s">
        <v>77</v>
      </c>
      <c r="C9" s="11" t="s">
        <v>24</v>
      </c>
      <c r="D9" s="16" t="s">
        <v>6</v>
      </c>
      <c r="E9" s="30">
        <v>0</v>
      </c>
      <c r="F9" s="30">
        <v>115</v>
      </c>
      <c r="G9" s="30" t="s">
        <v>3</v>
      </c>
      <c r="H9" s="16" t="s">
        <v>18</v>
      </c>
      <c r="I9" s="11" t="s">
        <v>83</v>
      </c>
      <c r="J9" s="16"/>
      <c r="K9" s="16"/>
      <c r="L9" s="16"/>
      <c r="M9" s="16"/>
      <c r="N9" s="16"/>
      <c r="O9" s="16"/>
      <c r="P9" s="16"/>
      <c r="Q9" s="16"/>
    </row>
    <row r="10" spans="1:17" s="39" customFormat="1" x14ac:dyDescent="0.25">
      <c r="A10" s="82" t="s">
        <v>81</v>
      </c>
      <c r="B10" s="45" t="s">
        <v>77</v>
      </c>
      <c r="C10" s="11" t="s">
        <v>24</v>
      </c>
      <c r="D10" s="16" t="s">
        <v>6</v>
      </c>
      <c r="E10" s="30">
        <v>0</v>
      </c>
      <c r="F10" s="30">
        <v>138</v>
      </c>
      <c r="G10" s="30" t="s">
        <v>3</v>
      </c>
      <c r="H10" s="16" t="s">
        <v>18</v>
      </c>
      <c r="I10" s="39" t="s">
        <v>84</v>
      </c>
      <c r="N10" s="53"/>
      <c r="O10" s="52"/>
    </row>
    <row r="11" spans="1:17" s="39" customFormat="1" ht="30" customHeight="1" x14ac:dyDescent="0.25">
      <c r="A11" s="82">
        <v>230</v>
      </c>
      <c r="B11" s="45" t="s">
        <v>77</v>
      </c>
      <c r="C11" s="11" t="s">
        <v>71</v>
      </c>
      <c r="D11" s="69" t="s">
        <v>5</v>
      </c>
      <c r="E11" s="46">
        <v>612</v>
      </c>
      <c r="F11" s="46">
        <v>613</v>
      </c>
      <c r="G11" s="30" t="s">
        <v>31</v>
      </c>
      <c r="H11" s="16" t="s">
        <v>13</v>
      </c>
      <c r="I11" s="40" t="s">
        <v>86</v>
      </c>
      <c r="J11" s="52"/>
      <c r="K11" s="53"/>
      <c r="L11" s="45"/>
      <c r="M11" s="52"/>
      <c r="N11" s="53"/>
      <c r="O11" s="52"/>
    </row>
    <row r="12" spans="1:17" s="39" customFormat="1" ht="15" customHeight="1" x14ac:dyDescent="0.25">
      <c r="A12" s="54"/>
      <c r="B12" s="45"/>
      <c r="C12" s="11"/>
      <c r="D12" s="69"/>
      <c r="E12" s="46"/>
      <c r="F12" s="46"/>
      <c r="G12" s="30"/>
      <c r="H12" s="16"/>
      <c r="I12" s="40"/>
      <c r="J12" s="52"/>
      <c r="K12" s="53"/>
      <c r="L12" s="45"/>
      <c r="M12" s="52"/>
      <c r="N12" s="53"/>
      <c r="O12" s="52"/>
    </row>
    <row r="13" spans="1:17" s="39" customFormat="1" x14ac:dyDescent="0.25">
      <c r="A13" s="54"/>
      <c r="B13" s="45"/>
      <c r="C13" s="11"/>
      <c r="D13" s="69"/>
      <c r="E13" s="46"/>
      <c r="F13" s="46"/>
      <c r="G13" s="30"/>
      <c r="H13" s="16"/>
      <c r="I13" s="40"/>
      <c r="J13" s="52"/>
      <c r="K13" s="53"/>
      <c r="L13" s="45"/>
      <c r="M13" s="52"/>
      <c r="N13" s="53"/>
      <c r="O13" s="52"/>
    </row>
    <row r="14" spans="1:17" s="39" customFormat="1" ht="15.75" customHeight="1" x14ac:dyDescent="0.25">
      <c r="A14" s="54">
        <v>311</v>
      </c>
      <c r="B14" s="45" t="s">
        <v>99</v>
      </c>
      <c r="C14" s="11" t="s">
        <v>22</v>
      </c>
      <c r="D14" s="69" t="s">
        <v>5</v>
      </c>
      <c r="E14" s="46">
        <v>874</v>
      </c>
      <c r="F14" s="46">
        <v>738</v>
      </c>
      <c r="G14" s="30" t="s">
        <v>3</v>
      </c>
      <c r="H14" s="16" t="s">
        <v>2</v>
      </c>
      <c r="I14" s="40"/>
      <c r="J14" s="52"/>
      <c r="K14" s="53"/>
      <c r="L14" s="54"/>
      <c r="M14" s="52"/>
      <c r="N14" s="53"/>
      <c r="O14" s="52"/>
    </row>
    <row r="15" spans="1:17" s="39" customFormat="1" ht="30" x14ac:dyDescent="0.25">
      <c r="A15" s="54" t="s">
        <v>98</v>
      </c>
      <c r="B15" s="45" t="s">
        <v>99</v>
      </c>
      <c r="C15" s="11" t="s">
        <v>24</v>
      </c>
      <c r="D15" s="69" t="s">
        <v>6</v>
      </c>
      <c r="E15" s="46">
        <v>0</v>
      </c>
      <c r="F15" s="46">
        <v>127</v>
      </c>
      <c r="G15" s="30" t="s">
        <v>3</v>
      </c>
      <c r="H15" s="16" t="s">
        <v>18</v>
      </c>
      <c r="I15" s="40" t="s">
        <v>104</v>
      </c>
      <c r="J15" s="52"/>
      <c r="K15" s="53"/>
      <c r="L15" s="54"/>
      <c r="M15" s="52"/>
      <c r="N15" s="53"/>
      <c r="O15" s="52"/>
    </row>
    <row r="16" spans="1:17" s="39" customFormat="1" x14ac:dyDescent="0.25">
      <c r="A16" s="54"/>
      <c r="B16" s="45"/>
      <c r="C16" s="11"/>
      <c r="D16" s="69"/>
      <c r="E16" s="46"/>
      <c r="F16" s="46"/>
      <c r="G16" s="30"/>
      <c r="H16" s="16"/>
      <c r="I16" s="40"/>
      <c r="J16" s="52"/>
      <c r="K16" s="53"/>
      <c r="L16" s="54"/>
      <c r="M16" s="52"/>
      <c r="N16" s="53"/>
      <c r="O16" s="52"/>
    </row>
    <row r="17" spans="1:15" s="39" customFormat="1" x14ac:dyDescent="0.25">
      <c r="A17" s="54"/>
      <c r="B17" s="45"/>
      <c r="C17" s="11"/>
      <c r="D17" s="69"/>
      <c r="E17" s="46"/>
      <c r="F17" s="46"/>
      <c r="G17" s="30"/>
      <c r="H17" s="16"/>
      <c r="I17" s="40"/>
      <c r="J17" s="52"/>
      <c r="K17" s="53"/>
      <c r="L17" s="54"/>
      <c r="M17" s="52"/>
      <c r="N17" s="53"/>
      <c r="O17" s="52"/>
    </row>
    <row r="18" spans="1:15" s="39" customFormat="1" x14ac:dyDescent="0.25">
      <c r="A18" s="54"/>
      <c r="B18" s="45"/>
      <c r="C18" s="11"/>
      <c r="D18" s="69"/>
      <c r="E18" s="46"/>
      <c r="F18" s="46"/>
      <c r="G18" s="30"/>
      <c r="H18" s="16"/>
      <c r="I18" s="40"/>
      <c r="J18" s="52"/>
      <c r="K18" s="53"/>
      <c r="L18" s="54"/>
      <c r="M18" s="52"/>
      <c r="N18" s="55"/>
      <c r="O18" s="52"/>
    </row>
    <row r="19" spans="1:15" s="39" customFormat="1" x14ac:dyDescent="0.25">
      <c r="A19" s="54"/>
      <c r="B19" s="45"/>
      <c r="C19" s="11"/>
      <c r="D19" s="69"/>
      <c r="E19" s="46"/>
      <c r="F19" s="46"/>
      <c r="G19" s="30"/>
      <c r="H19" s="16"/>
      <c r="I19" s="40"/>
      <c r="J19" s="52"/>
      <c r="K19" s="53"/>
      <c r="L19" s="52"/>
      <c r="M19" s="52"/>
      <c r="N19" s="55"/>
      <c r="O19" s="40"/>
    </row>
    <row r="20" spans="1:15" s="39" customFormat="1" x14ac:dyDescent="0.25">
      <c r="A20" s="54"/>
      <c r="B20" s="45"/>
      <c r="C20" s="11"/>
      <c r="D20" s="69"/>
      <c r="E20" s="46"/>
      <c r="F20" s="46"/>
      <c r="G20" s="30"/>
      <c r="H20" s="16"/>
      <c r="I20" s="40"/>
      <c r="J20" s="52"/>
      <c r="K20" s="55"/>
      <c r="L20" s="40"/>
      <c r="M20" s="52"/>
      <c r="N20" s="55"/>
      <c r="O20" s="40"/>
    </row>
    <row r="21" spans="1:15" s="39" customFormat="1" x14ac:dyDescent="0.25">
      <c r="A21" s="54"/>
      <c r="B21" s="45"/>
      <c r="C21" s="11"/>
      <c r="D21" s="69"/>
      <c r="E21" s="46"/>
      <c r="F21" s="46"/>
      <c r="G21" s="30"/>
      <c r="H21" s="16"/>
      <c r="I21" s="40"/>
      <c r="J21" s="52"/>
      <c r="K21" s="55"/>
      <c r="L21" s="40"/>
      <c r="M21" s="52"/>
      <c r="N21" s="55"/>
      <c r="O21" s="40"/>
    </row>
    <row r="22" spans="1:15" s="39" customFormat="1" x14ac:dyDescent="0.25">
      <c r="A22" s="54"/>
      <c r="B22" s="45"/>
      <c r="C22" s="11"/>
      <c r="D22" s="69"/>
      <c r="E22" s="46"/>
      <c r="F22" s="46"/>
      <c r="G22" s="30"/>
      <c r="H22" s="16"/>
      <c r="I22" s="40"/>
      <c r="J22" s="52"/>
      <c r="K22" s="55"/>
      <c r="L22" s="40"/>
      <c r="M22" s="52"/>
      <c r="N22" s="55"/>
      <c r="O22" s="40"/>
    </row>
    <row r="23" spans="1:15" s="39" customFormat="1" x14ac:dyDescent="0.25">
      <c r="A23" s="54"/>
      <c r="B23" s="45"/>
      <c r="C23" s="11"/>
      <c r="D23" s="69"/>
      <c r="E23" s="46"/>
      <c r="F23" s="46"/>
      <c r="G23" s="30"/>
      <c r="H23" s="16"/>
      <c r="I23" s="40"/>
      <c r="J23" s="52"/>
      <c r="K23" s="55"/>
      <c r="L23" s="40"/>
      <c r="N23" s="55"/>
      <c r="O23" s="40"/>
    </row>
    <row r="24" spans="1:15" s="39" customFormat="1" x14ac:dyDescent="0.25">
      <c r="A24" s="45"/>
      <c r="B24" s="45"/>
      <c r="C24" s="11"/>
      <c r="D24" s="69"/>
      <c r="E24" s="46"/>
      <c r="F24" s="46"/>
      <c r="G24" s="30"/>
      <c r="H24" s="16"/>
      <c r="I24" s="40"/>
      <c r="J24" s="52"/>
      <c r="K24" s="55"/>
      <c r="L24" s="40"/>
      <c r="M24" s="52"/>
      <c r="N24" s="55"/>
      <c r="O24" s="40"/>
    </row>
    <row r="25" spans="1:15" s="39" customFormat="1" x14ac:dyDescent="0.25">
      <c r="B25" s="45"/>
      <c r="C25" s="11"/>
      <c r="D25" s="69"/>
      <c r="E25" s="46"/>
      <c r="F25" s="46"/>
      <c r="G25" s="30"/>
      <c r="H25" s="16"/>
      <c r="I25" s="40"/>
      <c r="J25" s="52"/>
      <c r="K25" s="55"/>
      <c r="L25" s="40"/>
      <c r="M25" s="52"/>
      <c r="N25" s="56"/>
    </row>
    <row r="26" spans="1:15" x14ac:dyDescent="0.25">
      <c r="B26" s="45"/>
      <c r="C26" s="11"/>
      <c r="D26" s="69"/>
      <c r="E26" s="70"/>
      <c r="F26" s="70"/>
      <c r="G26" s="30"/>
      <c r="I26" s="40"/>
      <c r="J26" s="52"/>
      <c r="K26" s="55"/>
      <c r="L26" s="40"/>
      <c r="M26" s="52"/>
      <c r="N26" s="32"/>
    </row>
    <row r="27" spans="1:15" x14ac:dyDescent="0.25">
      <c r="B27" s="45"/>
      <c r="C27" s="11"/>
      <c r="D27" s="69"/>
      <c r="E27" s="46"/>
      <c r="F27" s="46"/>
      <c r="G27" s="30"/>
      <c r="I27" s="40"/>
      <c r="J27" s="52"/>
      <c r="K27" s="55"/>
      <c r="L27" s="40"/>
      <c r="M27" s="52"/>
      <c r="N27" s="32"/>
    </row>
    <row r="28" spans="1:15" x14ac:dyDescent="0.25">
      <c r="B28" s="45"/>
      <c r="C28" s="11"/>
      <c r="D28" s="69"/>
      <c r="E28" s="46"/>
      <c r="F28" s="46"/>
      <c r="G28" s="30"/>
      <c r="I28" s="40"/>
      <c r="J28" s="52"/>
      <c r="K28" s="56"/>
      <c r="L28" s="39"/>
      <c r="M28" s="52"/>
      <c r="N28" s="32"/>
    </row>
    <row r="29" spans="1:15" x14ac:dyDescent="0.25">
      <c r="A29" s="71"/>
      <c r="B29" s="45"/>
      <c r="C29" s="11"/>
      <c r="D29" s="69"/>
      <c r="E29" s="46"/>
      <c r="F29" s="46"/>
      <c r="G29" s="30"/>
      <c r="I29" s="40"/>
      <c r="J29" s="10"/>
      <c r="K29" s="32"/>
      <c r="M29" s="10"/>
      <c r="N29" s="32"/>
    </row>
    <row r="30" spans="1:15" x14ac:dyDescent="0.25">
      <c r="A30" s="54"/>
      <c r="B30" s="45"/>
      <c r="C30" s="11"/>
      <c r="D30" s="69"/>
      <c r="E30" s="46"/>
      <c r="F30" s="46"/>
      <c r="G30" s="30"/>
      <c r="I30" s="40"/>
      <c r="J30" s="10"/>
      <c r="K30" s="32"/>
      <c r="M30" s="10"/>
    </row>
    <row r="31" spans="1:15" x14ac:dyDescent="0.25">
      <c r="A31" s="54"/>
      <c r="B31" s="45"/>
      <c r="C31" s="11"/>
      <c r="D31" s="69"/>
      <c r="E31" s="46"/>
      <c r="F31" s="46"/>
      <c r="G31" s="30"/>
      <c r="I31" s="40"/>
      <c r="J31" s="10"/>
      <c r="K31" s="32"/>
      <c r="M31" s="10"/>
    </row>
    <row r="32" spans="1:15" x14ac:dyDescent="0.25">
      <c r="A32" s="54"/>
      <c r="B32" s="45"/>
      <c r="C32" s="11"/>
      <c r="D32" s="69"/>
      <c r="E32" s="46"/>
      <c r="F32" s="46"/>
      <c r="G32" s="30"/>
      <c r="I32" s="40"/>
      <c r="K32" s="32"/>
    </row>
    <row r="33" spans="1:13" x14ac:dyDescent="0.25">
      <c r="A33" s="54"/>
      <c r="B33" s="45"/>
      <c r="C33" s="11"/>
      <c r="D33" s="69"/>
      <c r="E33" s="46"/>
      <c r="F33" s="46"/>
      <c r="G33" s="30"/>
      <c r="I33" s="40"/>
    </row>
    <row r="34" spans="1:13" x14ac:dyDescent="0.25">
      <c r="A34" s="54"/>
      <c r="B34" s="45"/>
      <c r="C34" s="11"/>
      <c r="D34" s="69"/>
      <c r="E34" s="46"/>
      <c r="F34" s="46"/>
      <c r="G34" s="30"/>
      <c r="I34" s="40"/>
    </row>
    <row r="35" spans="1:13" x14ac:dyDescent="0.25">
      <c r="A35" s="54"/>
      <c r="B35" s="45"/>
      <c r="C35" s="11"/>
      <c r="D35" s="69"/>
      <c r="E35" s="46"/>
      <c r="F35" s="46"/>
      <c r="G35" s="30"/>
      <c r="I35" s="40"/>
    </row>
    <row r="36" spans="1:13" ht="15.75" thickBot="1" x14ac:dyDescent="0.3">
      <c r="A36" s="49"/>
      <c r="C36" s="11"/>
      <c r="E36" s="30"/>
      <c r="F36" s="30"/>
      <c r="G36" s="30"/>
    </row>
    <row r="37" spans="1:13" ht="45" x14ac:dyDescent="0.25">
      <c r="A37" s="49"/>
      <c r="C37" s="11"/>
      <c r="E37" s="30"/>
      <c r="F37" s="30"/>
      <c r="G37" s="63" t="s">
        <v>45</v>
      </c>
      <c r="H37" s="64" t="s">
        <v>46</v>
      </c>
      <c r="J37" s="65" t="s">
        <v>40</v>
      </c>
      <c r="K37" s="10"/>
      <c r="L37" s="10"/>
      <c r="M37" s="65" t="s">
        <v>41</v>
      </c>
    </row>
    <row r="38" spans="1:13" ht="15.75" thickBot="1" x14ac:dyDescent="0.3">
      <c r="A38" s="49"/>
      <c r="C38" s="11"/>
      <c r="E38" s="30"/>
      <c r="F38" s="30"/>
      <c r="G38" s="14">
        <f>COUNTIF(G6:G36,"New Tag Required")</f>
        <v>7</v>
      </c>
      <c r="H38" s="13">
        <f>COUNTIF(H6:H36,"New Sign Required")</f>
        <v>6</v>
      </c>
      <c r="J38" s="12">
        <f>COUNTIF(J6:J37,"Installed")</f>
        <v>0</v>
      </c>
      <c r="K38" s="10"/>
      <c r="L38" s="10"/>
      <c r="M38" s="12">
        <f>COUNTIF(M6:M37,"Installed")</f>
        <v>0</v>
      </c>
    </row>
    <row r="39" spans="1:13" x14ac:dyDescent="0.25">
      <c r="A39" s="50"/>
      <c r="C39" s="11"/>
      <c r="E39" s="30"/>
      <c r="F39" s="33"/>
      <c r="G39" s="30"/>
    </row>
    <row r="40" spans="1:13" x14ac:dyDescent="0.25">
      <c r="A40" s="50"/>
      <c r="C40" s="11"/>
      <c r="E40" s="30"/>
      <c r="F40" s="33"/>
      <c r="G40" s="30"/>
    </row>
    <row r="41" spans="1:13" x14ac:dyDescent="0.25">
      <c r="A41" s="50"/>
      <c r="C41" s="11"/>
      <c r="E41" s="30"/>
      <c r="F41" s="34"/>
      <c r="G41" s="30"/>
    </row>
    <row r="42" spans="1:13" x14ac:dyDescent="0.25">
      <c r="A42" s="49"/>
      <c r="C42" s="11"/>
      <c r="E42" s="30"/>
      <c r="F42" s="33"/>
      <c r="G42" s="30"/>
    </row>
    <row r="43" spans="1:13" x14ac:dyDescent="0.25">
      <c r="A43" s="49"/>
      <c r="C43" s="11"/>
      <c r="E43" s="30"/>
      <c r="F43" s="33"/>
      <c r="G43" s="30"/>
    </row>
    <row r="44" spans="1:13" x14ac:dyDescent="0.25">
      <c r="A44" s="51"/>
      <c r="C44" s="11"/>
      <c r="E44" s="30"/>
      <c r="F44" s="30"/>
      <c r="G44" s="30"/>
    </row>
    <row r="45" spans="1:13" x14ac:dyDescent="0.25">
      <c r="A45" s="51"/>
      <c r="C45" s="11"/>
      <c r="E45" s="30"/>
      <c r="F45" s="30"/>
      <c r="G45" s="30"/>
    </row>
    <row r="46" spans="1:13" x14ac:dyDescent="0.25">
      <c r="A46" s="51"/>
      <c r="C46" s="11"/>
      <c r="E46" s="30"/>
      <c r="F46" s="30"/>
      <c r="G46" s="30"/>
    </row>
    <row r="47" spans="1:13" x14ac:dyDescent="0.25">
      <c r="A47" s="51"/>
      <c r="C47" s="11"/>
      <c r="E47" s="30"/>
      <c r="F47" s="30"/>
      <c r="G47" s="30"/>
    </row>
    <row r="48" spans="1:13" x14ac:dyDescent="0.25">
      <c r="A48" s="51"/>
      <c r="C48" s="11"/>
      <c r="E48" s="30"/>
      <c r="F48" s="31"/>
      <c r="G48" s="30"/>
    </row>
    <row r="49" spans="1:7" x14ac:dyDescent="0.25">
      <c r="A49" s="51"/>
      <c r="C49" s="11"/>
      <c r="E49" s="30"/>
      <c r="F49" s="30"/>
      <c r="G49" s="30"/>
    </row>
    <row r="50" spans="1:7" x14ac:dyDescent="0.25">
      <c r="A50" s="51"/>
      <c r="C50" s="11"/>
      <c r="E50" s="30"/>
      <c r="F50" s="30"/>
      <c r="G50" s="30"/>
    </row>
    <row r="51" spans="1:7" x14ac:dyDescent="0.25">
      <c r="A51" s="49"/>
      <c r="C51" s="11"/>
      <c r="E51" s="30"/>
      <c r="F51" s="30"/>
      <c r="G51" s="30"/>
    </row>
    <row r="52" spans="1:7" x14ac:dyDescent="0.25">
      <c r="A52" s="49"/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197" spans="3:3" x14ac:dyDescent="0.25">
      <c r="C197" s="16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9:G50 G20:G22 G24:G35">
    <cfRule type="containsText" dxfId="191" priority="327" operator="containsText" text="New Tag Required">
      <formula>NOT(ISERROR(SEARCH("New Tag Required",G20)))</formula>
    </cfRule>
  </conditionalFormatting>
  <conditionalFormatting sqref="D20:D22 D24:D96">
    <cfRule type="containsText" dxfId="190" priority="326" operator="containsText" text="Yes">
      <formula>NOT(ISERROR(SEARCH("Yes",D20)))</formula>
    </cfRule>
  </conditionalFormatting>
  <conditionalFormatting sqref="H39:H96 H197:H418 H20:H22 H24:H35">
    <cfRule type="containsText" dxfId="189" priority="314" operator="containsText" text="New Sign Required">
      <formula>NOT(ISERROR(SEARCH("New Sign Required",H20)))</formula>
    </cfRule>
  </conditionalFormatting>
  <conditionalFormatting sqref="G39:G96 G20:H22 G24:H35">
    <cfRule type="containsText" dxfId="188" priority="313" operator="containsText" text="Action Required">
      <formula>NOT(ISERROR(SEARCH("Action Required",G20)))</formula>
    </cfRule>
  </conditionalFormatting>
  <conditionalFormatting sqref="H39:H96">
    <cfRule type="containsText" dxfId="187" priority="312" operator="containsText" text="Action Required">
      <formula>NOT(ISERROR(SEARCH("Action Required",H39)))</formula>
    </cfRule>
  </conditionalFormatting>
  <conditionalFormatting sqref="G6:G36">
    <cfRule type="containsText" dxfId="186" priority="254" operator="containsText" text="New Tag Required">
      <formula>NOT(ISERROR(SEARCH("New Tag Required",G6)))</formula>
    </cfRule>
  </conditionalFormatting>
  <conditionalFormatting sqref="H6:H36">
    <cfRule type="containsText" dxfId="185" priority="252" operator="containsText" text="New Sign Required">
      <formula>NOT(ISERROR(SEARCH("New Sign Required",H6)))</formula>
    </cfRule>
  </conditionalFormatting>
  <conditionalFormatting sqref="G6:G36">
    <cfRule type="containsText" dxfId="184" priority="251" operator="containsText" text="Action Required">
      <formula>NOT(ISERROR(SEARCH("Action Required",G6)))</formula>
    </cfRule>
  </conditionalFormatting>
  <conditionalFormatting sqref="H6:H36">
    <cfRule type="containsText" dxfId="183" priority="250" operator="containsText" text="Action Required">
      <formula>NOT(ISERROR(SEARCH("Action Required",H6)))</formula>
    </cfRule>
  </conditionalFormatting>
  <conditionalFormatting sqref="D97:D196">
    <cfRule type="containsText" dxfId="182" priority="246" operator="containsText" text="Yes">
      <formula>NOT(ISERROR(SEARCH("Yes",D97)))</formula>
    </cfRule>
  </conditionalFormatting>
  <conditionalFormatting sqref="H97:H196">
    <cfRule type="containsText" dxfId="181" priority="245" operator="containsText" text="New Sign Required">
      <formula>NOT(ISERROR(SEARCH("New Sign Required",H97)))</formula>
    </cfRule>
  </conditionalFormatting>
  <conditionalFormatting sqref="G97:G196">
    <cfRule type="containsText" dxfId="180" priority="244" operator="containsText" text="Action Required">
      <formula>NOT(ISERROR(SEARCH("Action Required",G97)))</formula>
    </cfRule>
  </conditionalFormatting>
  <conditionalFormatting sqref="H97:H196">
    <cfRule type="containsText" dxfId="179" priority="243" operator="containsText" text="Action Required">
      <formula>NOT(ISERROR(SEARCH("Action Required",H97)))</formula>
    </cfRule>
  </conditionalFormatting>
  <conditionalFormatting sqref="G11:G15">
    <cfRule type="containsText" dxfId="178" priority="169" operator="containsText" text="Action Required">
      <formula>NOT(ISERROR(SEARCH("Action Required",G11)))</formula>
    </cfRule>
  </conditionalFormatting>
  <conditionalFormatting sqref="G11:G15">
    <cfRule type="containsText" dxfId="177" priority="165" operator="containsText" text="Action Required">
      <formula>NOT(ISERROR(SEARCH("Action Required",G11)))</formula>
    </cfRule>
  </conditionalFormatting>
  <conditionalFormatting sqref="J2:N2">
    <cfRule type="cellIs" dxfId="176" priority="220" operator="notEqual">
      <formula>0</formula>
    </cfRule>
  </conditionalFormatting>
  <conditionalFormatting sqref="J11:J22 J24:J31">
    <cfRule type="cellIs" dxfId="175" priority="219" operator="equal">
      <formula>0</formula>
    </cfRule>
  </conditionalFormatting>
  <conditionalFormatting sqref="M11:M22 M24:M31">
    <cfRule type="cellIs" dxfId="174" priority="218" operator="equal">
      <formula>0</formula>
    </cfRule>
  </conditionalFormatting>
  <conditionalFormatting sqref="M11:M22 M24:M31 J11:J22 J24:J31">
    <cfRule type="cellIs" dxfId="173" priority="215" operator="equal">
      <formula>"In Progress"</formula>
    </cfRule>
    <cfRule type="cellIs" dxfId="172" priority="216" operator="equal">
      <formula>"Log Issues"</formula>
    </cfRule>
    <cfRule type="cellIs" dxfId="171" priority="217" operator="equal">
      <formula>"N/A"</formula>
    </cfRule>
  </conditionalFormatting>
  <conditionalFormatting sqref="K19:L20 K11:K19">
    <cfRule type="expression" dxfId="170" priority="214">
      <formula>$J11="Log Issues"</formula>
    </cfRule>
  </conditionalFormatting>
  <conditionalFormatting sqref="H1:H1048576">
    <cfRule type="containsText" dxfId="169" priority="207" operator="containsText" text="Remove Old Sign">
      <formula>NOT(ISERROR(SEARCH("Remove Old Sign",H1)))</formula>
    </cfRule>
    <cfRule type="containsText" dxfId="168" priority="208" operator="containsText" text="Move Sign to New Location">
      <formula>NOT(ISERROR(SEARCH("Move Sign to New Location",H1)))</formula>
    </cfRule>
  </conditionalFormatting>
  <conditionalFormatting sqref="G1:G1048576">
    <cfRule type="containsText" dxfId="167" priority="206" operator="containsText" text="Remove Old Tag">
      <formula>NOT(ISERROR(SEARCH("Remove Old Tag",G1)))</formula>
    </cfRule>
  </conditionalFormatting>
  <conditionalFormatting sqref="H17">
    <cfRule type="containsText" dxfId="166" priority="139" operator="containsText" text="New Tag Required">
      <formula>NOT(ISERROR(SEARCH("New Tag Required",H17)))</formula>
    </cfRule>
  </conditionalFormatting>
  <conditionalFormatting sqref="H17">
    <cfRule type="containsText" dxfId="165" priority="136" operator="containsText" text="Action Required">
      <formula>NOT(ISERROR(SEARCH("Action Required",H17)))</formula>
    </cfRule>
  </conditionalFormatting>
  <conditionalFormatting sqref="J14">
    <cfRule type="cellIs" dxfId="164" priority="191" operator="equal">
      <formula>0</formula>
    </cfRule>
  </conditionalFormatting>
  <conditionalFormatting sqref="M14">
    <cfRule type="cellIs" dxfId="163" priority="190" operator="equal">
      <formula>0</formula>
    </cfRule>
  </conditionalFormatting>
  <conditionalFormatting sqref="J14 M14">
    <cfRule type="cellIs" dxfId="162" priority="187" operator="equal">
      <formula>"In Progress"</formula>
    </cfRule>
    <cfRule type="cellIs" dxfId="161" priority="188" operator="equal">
      <formula>"Log Issues"</formula>
    </cfRule>
    <cfRule type="cellIs" dxfId="160" priority="189" operator="equal">
      <formula>"N/A"</formula>
    </cfRule>
  </conditionalFormatting>
  <conditionalFormatting sqref="G15:G18">
    <cfRule type="containsText" dxfId="159" priority="179" operator="containsText" text="New Tag Required">
      <formula>NOT(ISERROR(SEARCH("New Tag Required",G15)))</formula>
    </cfRule>
  </conditionalFormatting>
  <conditionalFormatting sqref="D15:D18">
    <cfRule type="containsText" dxfId="158" priority="178" operator="containsText" text="Yes">
      <formula>NOT(ISERROR(SEARCH("Yes",D15)))</formula>
    </cfRule>
  </conditionalFormatting>
  <conditionalFormatting sqref="H15:H18">
    <cfRule type="containsText" dxfId="157" priority="177" operator="containsText" text="New Sign Required">
      <formula>NOT(ISERROR(SEARCH("New Sign Required",H15)))</formula>
    </cfRule>
  </conditionalFormatting>
  <conditionalFormatting sqref="G15:H18">
    <cfRule type="containsText" dxfId="156" priority="176" operator="containsText" text="Action Required">
      <formula>NOT(ISERROR(SEARCH("Action Required",G15)))</formula>
    </cfRule>
  </conditionalFormatting>
  <conditionalFormatting sqref="H15:H18">
    <cfRule type="containsText" dxfId="155" priority="174" operator="containsText" text="Remove Old Sign">
      <formula>NOT(ISERROR(SEARCH("Remove Old Sign",H15)))</formula>
    </cfRule>
    <cfRule type="containsText" dxfId="154" priority="175" operator="containsText" text="Move Sign to New Location">
      <formula>NOT(ISERROR(SEARCH("Move Sign to New Location",H15)))</formula>
    </cfRule>
  </conditionalFormatting>
  <conditionalFormatting sqref="G15:G18">
    <cfRule type="containsText" dxfId="153" priority="173" operator="containsText" text="Remove Old Tag">
      <formula>NOT(ISERROR(SEARCH("Remove Old Tag",G15)))</formula>
    </cfRule>
  </conditionalFormatting>
  <conditionalFormatting sqref="D11:D15">
    <cfRule type="containsText" dxfId="152" priority="172" operator="containsText" text="Yes">
      <formula>NOT(ISERROR(SEARCH("Yes",D11)))</formula>
    </cfRule>
  </conditionalFormatting>
  <conditionalFormatting sqref="G11:G15">
    <cfRule type="containsText" dxfId="151" priority="171" operator="containsText" text="New Tag Required">
      <formula>NOT(ISERROR(SEARCH("New Tag Required",G11)))</formula>
    </cfRule>
  </conditionalFormatting>
  <conditionalFormatting sqref="H12">
    <cfRule type="containsText" dxfId="150" priority="170" operator="containsText" text="New Sign Required">
      <formula>NOT(ISERROR(SEARCH("New Sign Required",H12)))</formula>
    </cfRule>
  </conditionalFormatting>
  <conditionalFormatting sqref="H12">
    <cfRule type="containsText" dxfId="149" priority="168" operator="containsText" text="Action Required">
      <formula>NOT(ISERROR(SEARCH("Action Required",H12)))</formula>
    </cfRule>
  </conditionalFormatting>
  <conditionalFormatting sqref="G11:G15">
    <cfRule type="containsText" dxfId="148" priority="167" operator="containsText" text="New Tag Required">
      <formula>NOT(ISERROR(SEARCH("New Tag Required",G11)))</formula>
    </cfRule>
  </conditionalFormatting>
  <conditionalFormatting sqref="D11:D15">
    <cfRule type="containsText" dxfId="147" priority="166" operator="containsText" text="Yes">
      <formula>NOT(ISERROR(SEARCH("Yes",D11)))</formula>
    </cfRule>
  </conditionalFormatting>
  <conditionalFormatting sqref="H12">
    <cfRule type="containsText" dxfId="146" priority="163" operator="containsText" text="Remove Old Sign">
      <formula>NOT(ISERROR(SEARCH("Remove Old Sign",H12)))</formula>
    </cfRule>
    <cfRule type="containsText" dxfId="145" priority="164" operator="containsText" text="Move Sign to New Location">
      <formula>NOT(ISERROR(SEARCH("Move Sign to New Location",H12)))</formula>
    </cfRule>
  </conditionalFormatting>
  <conditionalFormatting sqref="G11:G15">
    <cfRule type="containsText" dxfId="144" priority="162" operator="containsText" text="Remove Old Tag">
      <formula>NOT(ISERROR(SEARCH("Remove Old Tag",G11)))</formula>
    </cfRule>
  </conditionalFormatting>
  <conditionalFormatting sqref="G18:G20">
    <cfRule type="containsText" dxfId="143" priority="161" operator="containsText" text="New Tag Required">
      <formula>NOT(ISERROR(SEARCH("New Tag Required",G18)))</formula>
    </cfRule>
  </conditionalFormatting>
  <conditionalFormatting sqref="D18:D20">
    <cfRule type="containsText" dxfId="142" priority="160" operator="containsText" text="Yes">
      <formula>NOT(ISERROR(SEARCH("Yes",D18)))</formula>
    </cfRule>
  </conditionalFormatting>
  <conditionalFormatting sqref="H18:H20">
    <cfRule type="containsText" dxfId="141" priority="159" operator="containsText" text="New Sign Required">
      <formula>NOT(ISERROR(SEARCH("New Sign Required",H18)))</formula>
    </cfRule>
  </conditionalFormatting>
  <conditionalFormatting sqref="G18:H20">
    <cfRule type="containsText" dxfId="140" priority="158" operator="containsText" text="Action Required">
      <formula>NOT(ISERROR(SEARCH("Action Required",G18)))</formula>
    </cfRule>
  </conditionalFormatting>
  <conditionalFormatting sqref="H18:H20">
    <cfRule type="containsText" dxfId="139" priority="156" operator="containsText" text="Remove Old Sign">
      <formula>NOT(ISERROR(SEARCH("Remove Old Sign",H18)))</formula>
    </cfRule>
    <cfRule type="containsText" dxfId="138" priority="157" operator="containsText" text="Move Sign to New Location">
      <formula>NOT(ISERROR(SEARCH("Move Sign to New Location",H18)))</formula>
    </cfRule>
  </conditionalFormatting>
  <conditionalFormatting sqref="G18:G20">
    <cfRule type="containsText" dxfId="137" priority="155" operator="containsText" text="Remove Old Tag">
      <formula>NOT(ISERROR(SEARCH("Remove Old Tag",G18)))</formula>
    </cfRule>
  </conditionalFormatting>
  <conditionalFormatting sqref="G17">
    <cfRule type="containsText" dxfId="136" priority="154" operator="containsText" text="New Tag Required">
      <formula>NOT(ISERROR(SEARCH("New Tag Required",G17)))</formula>
    </cfRule>
  </conditionalFormatting>
  <conditionalFormatting sqref="G17">
    <cfRule type="containsText" dxfId="135" priority="153" operator="containsText" text="Action Required">
      <formula>NOT(ISERROR(SEARCH("Action Required",G17)))</formula>
    </cfRule>
  </conditionalFormatting>
  <conditionalFormatting sqref="G17">
    <cfRule type="containsText" dxfId="134" priority="152" operator="containsText" text="New Tag Required">
      <formula>NOT(ISERROR(SEARCH("New Tag Required",G17)))</formula>
    </cfRule>
  </conditionalFormatting>
  <conditionalFormatting sqref="G17">
    <cfRule type="containsText" dxfId="133" priority="151" operator="containsText" text="Action Required">
      <formula>NOT(ISERROR(SEARCH("Action Required",G17)))</formula>
    </cfRule>
  </conditionalFormatting>
  <conditionalFormatting sqref="G17">
    <cfRule type="containsText" dxfId="132" priority="150" operator="containsText" text="Remove Old Tag">
      <formula>NOT(ISERROR(SEARCH("Remove Old Tag",G17)))</formula>
    </cfRule>
  </conditionalFormatting>
  <conditionalFormatting sqref="H14">
    <cfRule type="containsText" dxfId="131" priority="149" operator="containsText" text="New Tag Required">
      <formula>NOT(ISERROR(SEARCH("New Tag Required",H14)))</formula>
    </cfRule>
  </conditionalFormatting>
  <conditionalFormatting sqref="H14">
    <cfRule type="containsText" dxfId="130" priority="148" operator="containsText" text="Action Required">
      <formula>NOT(ISERROR(SEARCH("Action Required",H14)))</formula>
    </cfRule>
  </conditionalFormatting>
  <conditionalFormatting sqref="H14">
    <cfRule type="containsText" dxfId="129" priority="147" operator="containsText" text="New Tag Required">
      <formula>NOT(ISERROR(SEARCH("New Tag Required",H14)))</formula>
    </cfRule>
  </conditionalFormatting>
  <conditionalFormatting sqref="H14">
    <cfRule type="containsText" dxfId="128" priority="146" operator="containsText" text="Action Required">
      <formula>NOT(ISERROR(SEARCH("Action Required",H14)))</formula>
    </cfRule>
  </conditionalFormatting>
  <conditionalFormatting sqref="H14">
    <cfRule type="containsText" dxfId="127" priority="145" operator="containsText" text="Remove Old Tag">
      <formula>NOT(ISERROR(SEARCH("Remove Old Tag",H14)))</formula>
    </cfRule>
  </conditionalFormatting>
  <conditionalFormatting sqref="H15">
    <cfRule type="containsText" dxfId="126" priority="144" operator="containsText" text="New Tag Required">
      <formula>NOT(ISERROR(SEARCH("New Tag Required",H15)))</formula>
    </cfRule>
  </conditionalFormatting>
  <conditionalFormatting sqref="H15">
    <cfRule type="containsText" dxfId="125" priority="143" operator="containsText" text="Action Required">
      <formula>NOT(ISERROR(SEARCH("Action Required",H15)))</formula>
    </cfRule>
  </conditionalFormatting>
  <conditionalFormatting sqref="H15">
    <cfRule type="containsText" dxfId="124" priority="142" operator="containsText" text="New Tag Required">
      <formula>NOT(ISERROR(SEARCH("New Tag Required",H15)))</formula>
    </cfRule>
  </conditionalFormatting>
  <conditionalFormatting sqref="H15">
    <cfRule type="containsText" dxfId="123" priority="141" operator="containsText" text="Action Required">
      <formula>NOT(ISERROR(SEARCH("Action Required",H15)))</formula>
    </cfRule>
  </conditionalFormatting>
  <conditionalFormatting sqref="H15">
    <cfRule type="containsText" dxfId="122" priority="140" operator="containsText" text="Remove Old Tag">
      <formula>NOT(ISERROR(SEARCH("Remove Old Tag",H15)))</formula>
    </cfRule>
  </conditionalFormatting>
  <conditionalFormatting sqref="H17">
    <cfRule type="containsText" dxfId="121" priority="138" operator="containsText" text="Action Required">
      <formula>NOT(ISERROR(SEARCH("Action Required",H17)))</formula>
    </cfRule>
  </conditionalFormatting>
  <conditionalFormatting sqref="H17">
    <cfRule type="containsText" dxfId="120" priority="137" operator="containsText" text="New Tag Required">
      <formula>NOT(ISERROR(SEARCH("New Tag Required",H17)))</formula>
    </cfRule>
  </conditionalFormatting>
  <conditionalFormatting sqref="H17">
    <cfRule type="containsText" dxfId="119" priority="135" operator="containsText" text="Remove Old Tag">
      <formula>NOT(ISERROR(SEARCH("Remove Old Tag",H17)))</formula>
    </cfRule>
  </conditionalFormatting>
  <conditionalFormatting sqref="D13">
    <cfRule type="containsText" dxfId="118" priority="134" operator="containsText" text="Yes">
      <formula>NOT(ISERROR(SEARCH("Yes",D13)))</formula>
    </cfRule>
  </conditionalFormatting>
  <conditionalFormatting sqref="G13">
    <cfRule type="containsText" dxfId="117" priority="133" operator="containsText" text="New Tag Required">
      <formula>NOT(ISERROR(SEARCH("New Tag Required",G13)))</formula>
    </cfRule>
  </conditionalFormatting>
  <conditionalFormatting sqref="G13">
    <cfRule type="containsText" dxfId="116" priority="132" operator="containsText" text="Action Required">
      <formula>NOT(ISERROR(SEARCH("Action Required",G13)))</formula>
    </cfRule>
  </conditionalFormatting>
  <conditionalFormatting sqref="G13">
    <cfRule type="containsText" dxfId="115" priority="131" operator="containsText" text="New Tag Required">
      <formula>NOT(ISERROR(SEARCH("New Tag Required",G13)))</formula>
    </cfRule>
  </conditionalFormatting>
  <conditionalFormatting sqref="G13">
    <cfRule type="containsText" dxfId="114" priority="130" operator="containsText" text="Action Required">
      <formula>NOT(ISERROR(SEARCH("Action Required",G13)))</formula>
    </cfRule>
  </conditionalFormatting>
  <conditionalFormatting sqref="G13">
    <cfRule type="containsText" dxfId="113" priority="129" operator="containsText" text="Remove Old Tag">
      <formula>NOT(ISERROR(SEARCH("Remove Old Tag",G13)))</formula>
    </cfRule>
  </conditionalFormatting>
  <conditionalFormatting sqref="H13">
    <cfRule type="containsText" dxfId="112" priority="128" operator="containsText" text="New Tag Required">
      <formula>NOT(ISERROR(SEARCH("New Tag Required",H13)))</formula>
    </cfRule>
  </conditionalFormatting>
  <conditionalFormatting sqref="H13">
    <cfRule type="containsText" dxfId="111" priority="127" operator="containsText" text="Action Required">
      <formula>NOT(ISERROR(SEARCH("Action Required",H13)))</formula>
    </cfRule>
  </conditionalFormatting>
  <conditionalFormatting sqref="H13">
    <cfRule type="containsText" dxfId="110" priority="126" operator="containsText" text="New Tag Required">
      <formula>NOT(ISERROR(SEARCH("New Tag Required",H13)))</formula>
    </cfRule>
  </conditionalFormatting>
  <conditionalFormatting sqref="H13">
    <cfRule type="containsText" dxfId="109" priority="125" operator="containsText" text="Action Required">
      <formula>NOT(ISERROR(SEARCH("Action Required",H13)))</formula>
    </cfRule>
  </conditionalFormatting>
  <conditionalFormatting sqref="H13">
    <cfRule type="containsText" dxfId="108" priority="124" operator="containsText" text="Remove Old Tag">
      <formula>NOT(ISERROR(SEARCH("Remove Old Tag",H13)))</formula>
    </cfRule>
  </conditionalFormatting>
  <conditionalFormatting sqref="D6">
    <cfRule type="containsText" dxfId="107" priority="123" operator="containsText" text="Yes">
      <formula>NOT(ISERROR(SEARCH("Yes",D6)))</formula>
    </cfRule>
  </conditionalFormatting>
  <conditionalFormatting sqref="D7">
    <cfRule type="containsText" dxfId="106" priority="115" operator="containsText" text="Yes">
      <formula>NOT(ISERROR(SEARCH("Yes",D7)))</formula>
    </cfRule>
  </conditionalFormatting>
  <conditionalFormatting sqref="D8">
    <cfRule type="containsText" dxfId="105" priority="107" operator="containsText" text="Yes">
      <formula>NOT(ISERROR(SEARCH("Yes",D8)))</formula>
    </cfRule>
  </conditionalFormatting>
  <conditionalFormatting sqref="G8">
    <cfRule type="containsText" dxfId="104" priority="106" operator="containsText" text="New Tag Required">
      <formula>NOT(ISERROR(SEARCH("New Tag Required",G8)))</formula>
    </cfRule>
  </conditionalFormatting>
  <conditionalFormatting sqref="H8">
    <cfRule type="containsText" dxfId="103" priority="105" operator="containsText" text="New Sign Required">
      <formula>NOT(ISERROR(SEARCH("New Sign Required",H8)))</formula>
    </cfRule>
  </conditionalFormatting>
  <conditionalFormatting sqref="G8">
    <cfRule type="containsText" dxfId="102" priority="104" operator="containsText" text="Action Required">
      <formula>NOT(ISERROR(SEARCH("Action Required",G8)))</formula>
    </cfRule>
  </conditionalFormatting>
  <conditionalFormatting sqref="H8">
    <cfRule type="containsText" dxfId="101" priority="103" operator="containsText" text="Action Required">
      <formula>NOT(ISERROR(SEARCH("Action Required",H8)))</formula>
    </cfRule>
  </conditionalFormatting>
  <conditionalFormatting sqref="H8">
    <cfRule type="containsText" dxfId="100" priority="101" operator="containsText" text="Remove Old Sign">
      <formula>NOT(ISERROR(SEARCH("Remove Old Sign",H8)))</formula>
    </cfRule>
    <cfRule type="containsText" dxfId="99" priority="102" operator="containsText" text="Move Sign to New Location">
      <formula>NOT(ISERROR(SEARCH("Move Sign to New Location",H8)))</formula>
    </cfRule>
  </conditionalFormatting>
  <conditionalFormatting sqref="G8">
    <cfRule type="containsText" dxfId="98" priority="100" operator="containsText" text="Remove Old Tag">
      <formula>NOT(ISERROR(SEARCH("Remove Old Tag",G8)))</formula>
    </cfRule>
  </conditionalFormatting>
  <conditionalFormatting sqref="D9">
    <cfRule type="containsText" dxfId="97" priority="99" operator="containsText" text="Yes">
      <formula>NOT(ISERROR(SEARCH("Yes",D9)))</formula>
    </cfRule>
  </conditionalFormatting>
  <conditionalFormatting sqref="N10:N18">
    <cfRule type="expression" dxfId="96" priority="331">
      <formula>$M12="Log Issues"</formula>
    </cfRule>
  </conditionalFormatting>
  <conditionalFormatting sqref="D10">
    <cfRule type="containsText" dxfId="95" priority="91" operator="containsText" text="Yes">
      <formula>NOT(ISERROR(SEARCH("Yes",D10)))</formula>
    </cfRule>
  </conditionalFormatting>
  <conditionalFormatting sqref="H16">
    <cfRule type="containsText" dxfId="94" priority="59" operator="containsText" text="New Tag Required">
      <formula>NOT(ISERROR(SEARCH("New Tag Required",H16)))</formula>
    </cfRule>
  </conditionalFormatting>
  <conditionalFormatting sqref="H16">
    <cfRule type="containsText" dxfId="93" priority="56" operator="containsText" text="Action Required">
      <formula>NOT(ISERROR(SEARCH("Action Required",H16)))</formula>
    </cfRule>
  </conditionalFormatting>
  <conditionalFormatting sqref="J13">
    <cfRule type="cellIs" dxfId="92" priority="83" operator="equal">
      <formula>0</formula>
    </cfRule>
  </conditionalFormatting>
  <conditionalFormatting sqref="M13">
    <cfRule type="cellIs" dxfId="91" priority="82" operator="equal">
      <formula>0</formula>
    </cfRule>
  </conditionalFormatting>
  <conditionalFormatting sqref="J13 M13">
    <cfRule type="cellIs" dxfId="90" priority="79" operator="equal">
      <formula>"In Progress"</formula>
    </cfRule>
    <cfRule type="cellIs" dxfId="89" priority="80" operator="equal">
      <formula>"Log Issues"</formula>
    </cfRule>
    <cfRule type="cellIs" dxfId="88" priority="81" operator="equal">
      <formula>"N/A"</formula>
    </cfRule>
  </conditionalFormatting>
  <conditionalFormatting sqref="H11">
    <cfRule type="containsText" dxfId="87" priority="78" operator="containsText" text="New Sign Required">
      <formula>NOT(ISERROR(SEARCH("New Sign Required",H11)))</formula>
    </cfRule>
  </conditionalFormatting>
  <conditionalFormatting sqref="H11">
    <cfRule type="containsText" dxfId="86" priority="77" operator="containsText" text="Action Required">
      <formula>NOT(ISERROR(SEARCH("Action Required",H11)))</formula>
    </cfRule>
  </conditionalFormatting>
  <conditionalFormatting sqref="H11">
    <cfRule type="containsText" dxfId="85" priority="75" operator="containsText" text="Remove Old Sign">
      <formula>NOT(ISERROR(SEARCH("Remove Old Sign",H11)))</formula>
    </cfRule>
    <cfRule type="containsText" dxfId="84" priority="76" operator="containsText" text="Move Sign to New Location">
      <formula>NOT(ISERROR(SEARCH("Move Sign to New Location",H11)))</formula>
    </cfRule>
  </conditionalFormatting>
  <conditionalFormatting sqref="G16">
    <cfRule type="containsText" dxfId="83" priority="74" operator="containsText" text="New Tag Required">
      <formula>NOT(ISERROR(SEARCH("New Tag Required",G16)))</formula>
    </cfRule>
  </conditionalFormatting>
  <conditionalFormatting sqref="G16">
    <cfRule type="containsText" dxfId="82" priority="73" operator="containsText" text="Action Required">
      <formula>NOT(ISERROR(SEARCH("Action Required",G16)))</formula>
    </cfRule>
  </conditionalFormatting>
  <conditionalFormatting sqref="G16">
    <cfRule type="containsText" dxfId="81" priority="72" operator="containsText" text="New Tag Required">
      <formula>NOT(ISERROR(SEARCH("New Tag Required",G16)))</formula>
    </cfRule>
  </conditionalFormatting>
  <conditionalFormatting sqref="G16">
    <cfRule type="containsText" dxfId="80" priority="71" operator="containsText" text="Action Required">
      <formula>NOT(ISERROR(SEARCH("Action Required",G16)))</formula>
    </cfRule>
  </conditionalFormatting>
  <conditionalFormatting sqref="G16">
    <cfRule type="containsText" dxfId="79" priority="70" operator="containsText" text="Remove Old Tag">
      <formula>NOT(ISERROR(SEARCH("Remove Old Tag",G16)))</formula>
    </cfRule>
  </conditionalFormatting>
  <conditionalFormatting sqref="H13">
    <cfRule type="containsText" dxfId="78" priority="69" operator="containsText" text="New Tag Required">
      <formula>NOT(ISERROR(SEARCH("New Tag Required",H13)))</formula>
    </cfRule>
  </conditionalFormatting>
  <conditionalFormatting sqref="H13">
    <cfRule type="containsText" dxfId="77" priority="68" operator="containsText" text="Action Required">
      <formula>NOT(ISERROR(SEARCH("Action Required",H13)))</formula>
    </cfRule>
  </conditionalFormatting>
  <conditionalFormatting sqref="H13">
    <cfRule type="containsText" dxfId="76" priority="67" operator="containsText" text="New Tag Required">
      <formula>NOT(ISERROR(SEARCH("New Tag Required",H13)))</formula>
    </cfRule>
  </conditionalFormatting>
  <conditionalFormatting sqref="H13">
    <cfRule type="containsText" dxfId="75" priority="66" operator="containsText" text="Action Required">
      <formula>NOT(ISERROR(SEARCH("Action Required",H13)))</formula>
    </cfRule>
  </conditionalFormatting>
  <conditionalFormatting sqref="H13">
    <cfRule type="containsText" dxfId="74" priority="65" operator="containsText" text="Remove Old Tag">
      <formula>NOT(ISERROR(SEARCH("Remove Old Tag",H13)))</formula>
    </cfRule>
  </conditionalFormatting>
  <conditionalFormatting sqref="H14">
    <cfRule type="containsText" dxfId="73" priority="64" operator="containsText" text="New Tag Required">
      <formula>NOT(ISERROR(SEARCH("New Tag Required",H14)))</formula>
    </cfRule>
  </conditionalFormatting>
  <conditionalFormatting sqref="H14">
    <cfRule type="containsText" dxfId="72" priority="63" operator="containsText" text="Action Required">
      <formula>NOT(ISERROR(SEARCH("Action Required",H14)))</formula>
    </cfRule>
  </conditionalFormatting>
  <conditionalFormatting sqref="H14">
    <cfRule type="containsText" dxfId="71" priority="62" operator="containsText" text="New Tag Required">
      <formula>NOT(ISERROR(SEARCH("New Tag Required",H14)))</formula>
    </cfRule>
  </conditionalFormatting>
  <conditionalFormatting sqref="H14">
    <cfRule type="containsText" dxfId="70" priority="61" operator="containsText" text="Action Required">
      <formula>NOT(ISERROR(SEARCH("Action Required",H14)))</formula>
    </cfRule>
  </conditionalFormatting>
  <conditionalFormatting sqref="H14">
    <cfRule type="containsText" dxfId="69" priority="60" operator="containsText" text="Remove Old Tag">
      <formula>NOT(ISERROR(SEARCH("Remove Old Tag",H14)))</formula>
    </cfRule>
  </conditionalFormatting>
  <conditionalFormatting sqref="H16">
    <cfRule type="containsText" dxfId="68" priority="58" operator="containsText" text="Action Required">
      <formula>NOT(ISERROR(SEARCH("Action Required",H16)))</formula>
    </cfRule>
  </conditionalFormatting>
  <conditionalFormatting sqref="H16">
    <cfRule type="containsText" dxfId="67" priority="57" operator="containsText" text="New Tag Required">
      <formula>NOT(ISERROR(SEARCH("New Tag Required",H16)))</formula>
    </cfRule>
  </conditionalFormatting>
  <conditionalFormatting sqref="H16">
    <cfRule type="containsText" dxfId="66" priority="55" operator="containsText" text="Remove Old Tag">
      <formula>NOT(ISERROR(SEARCH("Remove Old Tag",H16)))</formula>
    </cfRule>
  </conditionalFormatting>
  <conditionalFormatting sqref="D12">
    <cfRule type="containsText" dxfId="65" priority="54" operator="containsText" text="Yes">
      <formula>NOT(ISERROR(SEARCH("Yes",D12)))</formula>
    </cfRule>
  </conditionalFormatting>
  <conditionalFormatting sqref="G12">
    <cfRule type="containsText" dxfId="64" priority="53" operator="containsText" text="New Tag Required">
      <formula>NOT(ISERROR(SEARCH("New Tag Required",G12)))</formula>
    </cfRule>
  </conditionalFormatting>
  <conditionalFormatting sqref="G12">
    <cfRule type="containsText" dxfId="63" priority="52" operator="containsText" text="Action Required">
      <formula>NOT(ISERROR(SEARCH("Action Required",G12)))</formula>
    </cfRule>
  </conditionalFormatting>
  <conditionalFormatting sqref="G12">
    <cfRule type="containsText" dxfId="62" priority="51" operator="containsText" text="New Tag Required">
      <formula>NOT(ISERROR(SEARCH("New Tag Required",G12)))</formula>
    </cfRule>
  </conditionalFormatting>
  <conditionalFormatting sqref="G12">
    <cfRule type="containsText" dxfId="61" priority="50" operator="containsText" text="Action Required">
      <formula>NOT(ISERROR(SEARCH("Action Required",G12)))</formula>
    </cfRule>
  </conditionalFormatting>
  <conditionalFormatting sqref="G12">
    <cfRule type="containsText" dxfId="60" priority="49" operator="containsText" text="Remove Old Tag">
      <formula>NOT(ISERROR(SEARCH("Remove Old Tag",G12)))</formula>
    </cfRule>
  </conditionalFormatting>
  <conditionalFormatting sqref="H12">
    <cfRule type="containsText" dxfId="59" priority="48" operator="containsText" text="New Tag Required">
      <formula>NOT(ISERROR(SEARCH("New Tag Required",H12)))</formula>
    </cfRule>
  </conditionalFormatting>
  <conditionalFormatting sqref="H12">
    <cfRule type="containsText" dxfId="58" priority="47" operator="containsText" text="Action Required">
      <formula>NOT(ISERROR(SEARCH("Action Required",H12)))</formula>
    </cfRule>
  </conditionalFormatting>
  <conditionalFormatting sqref="H12">
    <cfRule type="containsText" dxfId="57" priority="46" operator="containsText" text="New Tag Required">
      <formula>NOT(ISERROR(SEARCH("New Tag Required",H12)))</formula>
    </cfRule>
  </conditionalFormatting>
  <conditionalFormatting sqref="H12">
    <cfRule type="containsText" dxfId="56" priority="45" operator="containsText" text="Action Required">
      <formula>NOT(ISERROR(SEARCH("Action Required",H12)))</formula>
    </cfRule>
  </conditionalFormatting>
  <conditionalFormatting sqref="H12">
    <cfRule type="containsText" dxfId="55" priority="44" operator="containsText" text="Remove Old Tag">
      <formula>NOT(ISERROR(SEARCH("Remove Old Tag",H12)))</formula>
    </cfRule>
  </conditionalFormatting>
  <conditionalFormatting sqref="G6">
    <cfRule type="containsText" dxfId="54" priority="42" operator="containsText" text="Action Required">
      <formula>NOT(ISERROR(SEARCH("Action Required",G6)))</formula>
    </cfRule>
  </conditionalFormatting>
  <conditionalFormatting sqref="G6">
    <cfRule type="containsText" dxfId="53" priority="40" operator="containsText" text="Action Required">
      <formula>NOT(ISERROR(SEARCH("Action Required",G6)))</formula>
    </cfRule>
  </conditionalFormatting>
  <conditionalFormatting sqref="G6">
    <cfRule type="containsText" dxfId="52" priority="43" operator="containsText" text="New Tag Required">
      <formula>NOT(ISERROR(SEARCH("New Tag Required",G6)))</formula>
    </cfRule>
  </conditionalFormatting>
  <conditionalFormatting sqref="G6">
    <cfRule type="containsText" dxfId="51" priority="41" operator="containsText" text="New Tag Required">
      <formula>NOT(ISERROR(SEARCH("New Tag Required",G6)))</formula>
    </cfRule>
  </conditionalFormatting>
  <conditionalFormatting sqref="G6">
    <cfRule type="containsText" dxfId="50" priority="39" operator="containsText" text="Remove Old Tag">
      <formula>NOT(ISERROR(SEARCH("Remove Old Tag",G6)))</formula>
    </cfRule>
  </conditionalFormatting>
  <conditionalFormatting sqref="G7">
    <cfRule type="containsText" dxfId="49" priority="37" operator="containsText" text="Action Required">
      <formula>NOT(ISERROR(SEARCH("Action Required",G7)))</formula>
    </cfRule>
  </conditionalFormatting>
  <conditionalFormatting sqref="G7">
    <cfRule type="containsText" dxfId="48" priority="35" operator="containsText" text="Action Required">
      <formula>NOT(ISERROR(SEARCH("Action Required",G7)))</formula>
    </cfRule>
  </conditionalFormatting>
  <conditionalFormatting sqref="G7">
    <cfRule type="containsText" dxfId="47" priority="38" operator="containsText" text="New Tag Required">
      <formula>NOT(ISERROR(SEARCH("New Tag Required",G7)))</formula>
    </cfRule>
  </conditionalFormatting>
  <conditionalFormatting sqref="G7">
    <cfRule type="containsText" dxfId="46" priority="36" operator="containsText" text="New Tag Required">
      <formula>NOT(ISERROR(SEARCH("New Tag Required",G7)))</formula>
    </cfRule>
  </conditionalFormatting>
  <conditionalFormatting sqref="G7">
    <cfRule type="containsText" dxfId="45" priority="34" operator="containsText" text="Remove Old Tag">
      <formula>NOT(ISERROR(SEARCH("Remove Old Tag",G7)))</formula>
    </cfRule>
  </conditionalFormatting>
  <conditionalFormatting sqref="H6">
    <cfRule type="containsText" dxfId="44" priority="33" operator="containsText" text="New Sign Required">
      <formula>NOT(ISERROR(SEARCH("New Sign Required",H6)))</formula>
    </cfRule>
  </conditionalFormatting>
  <conditionalFormatting sqref="H6">
    <cfRule type="containsText" dxfId="43" priority="32" operator="containsText" text="Action Required">
      <formula>NOT(ISERROR(SEARCH("Action Required",H6)))</formula>
    </cfRule>
  </conditionalFormatting>
  <conditionalFormatting sqref="H6">
    <cfRule type="containsText" dxfId="42" priority="30" operator="containsText" text="Remove Old Sign">
      <formula>NOT(ISERROR(SEARCH("Remove Old Sign",H6)))</formula>
    </cfRule>
    <cfRule type="containsText" dxfId="41" priority="31" operator="containsText" text="Move Sign to New Location">
      <formula>NOT(ISERROR(SEARCH("Move Sign to New Location",H6)))</formula>
    </cfRule>
  </conditionalFormatting>
  <conditionalFormatting sqref="H7">
    <cfRule type="containsText" dxfId="40" priority="29" operator="containsText" text="New Sign Required">
      <formula>NOT(ISERROR(SEARCH("New Sign Required",H7)))</formula>
    </cfRule>
  </conditionalFormatting>
  <conditionalFormatting sqref="H7">
    <cfRule type="containsText" dxfId="39" priority="28" operator="containsText" text="Action Required">
      <formula>NOT(ISERROR(SEARCH("Action Required",H7)))</formula>
    </cfRule>
  </conditionalFormatting>
  <conditionalFormatting sqref="H7">
    <cfRule type="containsText" dxfId="38" priority="26" operator="containsText" text="Remove Old Sign">
      <formula>NOT(ISERROR(SEARCH("Remove Old Sign",H7)))</formula>
    </cfRule>
    <cfRule type="containsText" dxfId="37" priority="27" operator="containsText" text="Move Sign to New Location">
      <formula>NOT(ISERROR(SEARCH("Move Sign to New Location",H7)))</formula>
    </cfRule>
  </conditionalFormatting>
  <conditionalFormatting sqref="G9">
    <cfRule type="containsText" dxfId="36" priority="25" operator="containsText" text="New Tag Required">
      <formula>NOT(ISERROR(SEARCH("New Tag Required",G9)))</formula>
    </cfRule>
  </conditionalFormatting>
  <conditionalFormatting sqref="G9">
    <cfRule type="containsText" dxfId="35" priority="24" operator="containsText" text="Action Required">
      <formula>NOT(ISERROR(SEARCH("Action Required",G9)))</formula>
    </cfRule>
  </conditionalFormatting>
  <conditionalFormatting sqref="G9">
    <cfRule type="containsText" dxfId="34" priority="23" operator="containsText" text="Remove Old Tag">
      <formula>NOT(ISERROR(SEARCH("Remove Old Tag",G9)))</formula>
    </cfRule>
  </conditionalFormatting>
  <conditionalFormatting sqref="G10">
    <cfRule type="containsText" dxfId="33" priority="22" operator="containsText" text="New Tag Required">
      <formula>NOT(ISERROR(SEARCH("New Tag Required",G10)))</formula>
    </cfRule>
  </conditionalFormatting>
  <conditionalFormatting sqref="G10">
    <cfRule type="containsText" dxfId="32" priority="21" operator="containsText" text="Action Required">
      <formula>NOT(ISERROR(SEARCH("Action Required",G10)))</formula>
    </cfRule>
  </conditionalFormatting>
  <conditionalFormatting sqref="G10">
    <cfRule type="containsText" dxfId="31" priority="20" operator="containsText" text="Remove Old Tag">
      <formula>NOT(ISERROR(SEARCH("Remove Old Tag",G10)))</formula>
    </cfRule>
  </conditionalFormatting>
  <conditionalFormatting sqref="H9">
    <cfRule type="containsText" dxfId="30" priority="19" operator="containsText" text="New Sign Required">
      <formula>NOT(ISERROR(SEARCH("New Sign Required",H9)))</formula>
    </cfRule>
  </conditionalFormatting>
  <conditionalFormatting sqref="H9">
    <cfRule type="containsText" dxfId="29" priority="18" operator="containsText" text="Action Required">
      <formula>NOT(ISERROR(SEARCH("Action Required",H9)))</formula>
    </cfRule>
  </conditionalFormatting>
  <conditionalFormatting sqref="H9">
    <cfRule type="containsText" dxfId="28" priority="16" operator="containsText" text="Remove Old Sign">
      <formula>NOT(ISERROR(SEARCH("Remove Old Sign",H9)))</formula>
    </cfRule>
    <cfRule type="containsText" dxfId="27" priority="17" operator="containsText" text="Move Sign to New Location">
      <formula>NOT(ISERROR(SEARCH("Move Sign to New Location",H9)))</formula>
    </cfRule>
  </conditionalFormatting>
  <conditionalFormatting sqref="H10">
    <cfRule type="containsText" dxfId="26" priority="15" operator="containsText" text="New Sign Required">
      <formula>NOT(ISERROR(SEARCH("New Sign Required",H10)))</formula>
    </cfRule>
  </conditionalFormatting>
  <conditionalFormatting sqref="H10">
    <cfRule type="containsText" dxfId="25" priority="14" operator="containsText" text="Action Required">
      <formula>NOT(ISERROR(SEARCH("Action Required",H10)))</formula>
    </cfRule>
  </conditionalFormatting>
  <conditionalFormatting sqref="H10">
    <cfRule type="containsText" dxfId="24" priority="12" operator="containsText" text="Remove Old Sign">
      <formula>NOT(ISERROR(SEARCH("Remove Old Sign",H10)))</formula>
    </cfRule>
    <cfRule type="containsText" dxfId="23" priority="13" operator="containsText" text="Move Sign to New Location">
      <formula>NOT(ISERROR(SEARCH("Move Sign to New Location",H10)))</formula>
    </cfRule>
  </conditionalFormatting>
  <conditionalFormatting sqref="G23">
    <cfRule type="containsText" dxfId="22" priority="11" operator="containsText" text="New Tag Required">
      <formula>NOT(ISERROR(SEARCH("New Tag Required",G23)))</formula>
    </cfRule>
  </conditionalFormatting>
  <conditionalFormatting sqref="D23">
    <cfRule type="containsText" dxfId="21" priority="10" operator="containsText" text="Yes">
      <formula>NOT(ISERROR(SEARCH("Yes",D23)))</formula>
    </cfRule>
  </conditionalFormatting>
  <conditionalFormatting sqref="H23">
    <cfRule type="containsText" dxfId="20" priority="9" operator="containsText" text="New Sign Required">
      <formula>NOT(ISERROR(SEARCH("New Sign Required",H23)))</formula>
    </cfRule>
  </conditionalFormatting>
  <conditionalFormatting sqref="G23:H23">
    <cfRule type="containsText" dxfId="19" priority="8" operator="containsText" text="Action Required">
      <formula>NOT(ISERROR(SEARCH("Action Required",G23)))</formula>
    </cfRule>
  </conditionalFormatting>
  <conditionalFormatting sqref="J23">
    <cfRule type="cellIs" dxfId="18" priority="7" operator="equal">
      <formula>0</formula>
    </cfRule>
  </conditionalFormatting>
  <conditionalFormatting sqref="J23">
    <cfRule type="cellIs" dxfId="17" priority="4" operator="equal">
      <formula>"In Progress"</formula>
    </cfRule>
    <cfRule type="cellIs" dxfId="16" priority="5" operator="equal">
      <formula>"Log Issues"</formula>
    </cfRule>
    <cfRule type="cellIs" dxfId="15" priority="6" operator="equal">
      <formula>"N/A"</formula>
    </cfRule>
  </conditionalFormatting>
  <conditionalFormatting sqref="H23">
    <cfRule type="containsText" dxfId="14" priority="2" operator="containsText" text="Remove Old Sign">
      <formula>NOT(ISERROR(SEARCH("Remove Old Sign",H23)))</formula>
    </cfRule>
    <cfRule type="containsText" dxfId="13" priority="3" operator="containsText" text="Move Sign to New Location">
      <formula>NOT(ISERROR(SEARCH("Move Sign to New Location",H23)))</formula>
    </cfRule>
  </conditionalFormatting>
  <conditionalFormatting sqref="G23">
    <cfRule type="containsText" dxfId="12" priority="1" operator="containsText" text="Remove Old Tag">
      <formula>NOT(ISERROR(SEARCH("Remove Old Tag",G23)))</formula>
    </cfRule>
  </conditionalFormatting>
  <dataValidations count="2">
    <dataValidation type="list" allowBlank="1" showInputMessage="1" showErrorMessage="1" sqref="H197:H401">
      <formula1>DoorSignage</formula1>
    </dataValidation>
    <dataValidation type="list" allowBlank="1" showInputMessage="1" showErrorMessage="1" sqref="D6:D7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H39:H196 H6:H36</xm:sqref>
        </x14:dataValidation>
        <x14:dataValidation type="list" allowBlank="1" showInputMessage="1" showErrorMessage="1">
          <x14:formula1>
            <xm:f>Lookup!$A$1:$A$4</xm:f>
          </x14:formula1>
          <xm:sqref>G39:G196 G6:G36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O10:O18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C6:C196</xm:sqref>
        </x14:dataValidation>
        <x14:dataValidation type="list" allowBlank="1" showInputMessage="1" showErrorMessage="1">
          <x14:formula1>
            <xm:f>Lookup!$F$1:$F$7</xm:f>
          </x14:formula1>
          <xm:sqref>J11:J31</xm:sqref>
        </x14:dataValidation>
        <x14:dataValidation type="list" allowBlank="1" showInputMessage="1" showErrorMessage="1">
          <x14:formula1>
            <xm:f>Lookup!$F$1:$F$8</xm:f>
          </x14:formula1>
          <xm:sqref>M11:M22 M24:M31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7" sqref="C17"/>
    </sheetView>
  </sheetViews>
  <sheetFormatPr defaultColWidth="9.140625" defaultRowHeight="15" x14ac:dyDescent="0.25"/>
  <cols>
    <col min="1" max="1" width="22.42578125" style="45" bestFit="1" customWidth="1"/>
    <col min="2" max="2" width="39.7109375" style="45" customWidth="1"/>
    <col min="3" max="4" width="12.7109375" style="39" customWidth="1"/>
    <col min="5" max="5" width="16.855468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7" t="s">
        <v>7</v>
      </c>
      <c r="B1" s="85" t="s">
        <v>76</v>
      </c>
      <c r="C1" s="38"/>
      <c r="D1" s="17" t="s">
        <v>10</v>
      </c>
      <c r="E1" s="67">
        <v>43525</v>
      </c>
    </row>
    <row r="2" spans="1:10" ht="15" customHeight="1" x14ac:dyDescent="0.25">
      <c r="A2" s="41" t="s">
        <v>8</v>
      </c>
      <c r="B2" s="42" t="str">
        <f>'KD Changes'!B2:C2</f>
        <v>T H Morgan Biological Sciences</v>
      </c>
      <c r="C2" s="43"/>
      <c r="D2" s="44" t="s">
        <v>12</v>
      </c>
      <c r="E2" s="68" t="s">
        <v>58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2" t="s">
        <v>89</v>
      </c>
      <c r="B6" s="66" t="s">
        <v>90</v>
      </c>
      <c r="C6" s="1" t="s">
        <v>63</v>
      </c>
      <c r="D6" s="30">
        <v>444</v>
      </c>
      <c r="E6" s="73"/>
      <c r="F6" s="73"/>
      <c r="G6" s="74"/>
      <c r="H6" s="74"/>
      <c r="I6" s="73"/>
      <c r="J6" s="39"/>
    </row>
    <row r="7" spans="1:10" x14ac:dyDescent="0.25">
      <c r="A7" s="72" t="s">
        <v>87</v>
      </c>
      <c r="B7" s="66" t="s">
        <v>88</v>
      </c>
      <c r="C7" s="1" t="s">
        <v>64</v>
      </c>
      <c r="D7" s="30">
        <v>611</v>
      </c>
      <c r="E7" s="73" t="s">
        <v>84</v>
      </c>
      <c r="F7" s="73"/>
      <c r="G7" s="74"/>
      <c r="H7" s="74"/>
      <c r="I7" s="1"/>
      <c r="J7" s="1"/>
    </row>
    <row r="8" spans="1:10" ht="15" customHeight="1" x14ac:dyDescent="0.25">
      <c r="A8" s="72" t="s">
        <v>91</v>
      </c>
      <c r="B8" s="66" t="s">
        <v>92</v>
      </c>
      <c r="C8" s="1" t="s">
        <v>63</v>
      </c>
      <c r="D8" s="30">
        <v>116</v>
      </c>
      <c r="E8" s="73" t="s">
        <v>97</v>
      </c>
      <c r="F8" s="73"/>
      <c r="G8" s="74"/>
      <c r="H8" s="74"/>
      <c r="I8" s="1"/>
      <c r="J8" s="1"/>
    </row>
    <row r="9" spans="1:10" x14ac:dyDescent="0.25">
      <c r="A9" s="72" t="s">
        <v>93</v>
      </c>
      <c r="B9" s="66" t="s">
        <v>94</v>
      </c>
      <c r="C9" s="1" t="s">
        <v>63</v>
      </c>
      <c r="D9" s="30">
        <v>115</v>
      </c>
      <c r="E9" s="73" t="s">
        <v>97</v>
      </c>
      <c r="F9" s="73"/>
      <c r="G9" s="74"/>
      <c r="H9" s="74"/>
      <c r="I9" s="1"/>
      <c r="J9" s="1"/>
    </row>
    <row r="10" spans="1:10" x14ac:dyDescent="0.25">
      <c r="A10" s="72" t="s">
        <v>95</v>
      </c>
      <c r="B10" s="66" t="s">
        <v>96</v>
      </c>
      <c r="C10" s="1" t="s">
        <v>63</v>
      </c>
      <c r="D10" s="30">
        <v>138</v>
      </c>
      <c r="E10" s="73" t="s">
        <v>84</v>
      </c>
      <c r="F10" s="75"/>
      <c r="G10" s="74"/>
      <c r="H10" s="74"/>
      <c r="I10" s="1"/>
      <c r="J10" s="1"/>
    </row>
    <row r="11" spans="1:10" x14ac:dyDescent="0.25">
      <c r="A11" s="72"/>
      <c r="B11" s="72"/>
      <c r="C11" s="73"/>
      <c r="D11" s="73"/>
      <c r="E11" s="73"/>
      <c r="F11" s="75"/>
      <c r="G11" s="74"/>
      <c r="H11" s="74"/>
      <c r="I11" s="1"/>
      <c r="J11" s="1"/>
    </row>
    <row r="12" spans="1:10" x14ac:dyDescent="0.25">
      <c r="A12" s="72" t="s">
        <v>100</v>
      </c>
      <c r="B12" s="72" t="s">
        <v>102</v>
      </c>
      <c r="C12" s="1" t="s">
        <v>64</v>
      </c>
      <c r="D12" s="73">
        <v>738</v>
      </c>
      <c r="E12" s="73" t="s">
        <v>84</v>
      </c>
      <c r="F12" s="75"/>
      <c r="G12" s="74"/>
      <c r="H12" s="74"/>
      <c r="I12" s="76"/>
    </row>
    <row r="13" spans="1:10" x14ac:dyDescent="0.25">
      <c r="A13" s="72" t="s">
        <v>101</v>
      </c>
      <c r="B13" s="72" t="s">
        <v>103</v>
      </c>
      <c r="C13" s="1" t="s">
        <v>63</v>
      </c>
      <c r="D13" s="73">
        <v>127</v>
      </c>
      <c r="E13" s="75" t="s">
        <v>83</v>
      </c>
      <c r="F13" s="75"/>
      <c r="G13" s="74"/>
      <c r="H13" s="74"/>
      <c r="I13" s="76"/>
    </row>
    <row r="14" spans="1:10" x14ac:dyDescent="0.25">
      <c r="A14" s="72"/>
      <c r="B14" s="72"/>
      <c r="C14" s="73"/>
      <c r="D14" s="73"/>
      <c r="E14" s="73"/>
      <c r="F14" s="75"/>
      <c r="G14" s="74"/>
      <c r="H14" s="74"/>
      <c r="I14" s="76"/>
    </row>
    <row r="15" spans="1:10" x14ac:dyDescent="0.25">
      <c r="A15" s="72"/>
      <c r="B15" s="72"/>
      <c r="C15" s="73"/>
      <c r="D15" s="73"/>
      <c r="E15" s="75"/>
      <c r="F15" s="75"/>
      <c r="G15" s="74"/>
      <c r="H15" s="74"/>
      <c r="I15" s="76"/>
    </row>
    <row r="16" spans="1:10" x14ac:dyDescent="0.25">
      <c r="A16" s="72"/>
      <c r="B16" s="72"/>
      <c r="C16" s="73"/>
      <c r="D16" s="73"/>
      <c r="E16" s="73"/>
      <c r="F16" s="75"/>
      <c r="G16" s="74"/>
      <c r="H16" s="74"/>
      <c r="I16" s="76"/>
    </row>
    <row r="17" spans="1:9" x14ac:dyDescent="0.25">
      <c r="A17" s="72"/>
      <c r="B17" s="72"/>
      <c r="C17" s="73"/>
      <c r="D17" s="73"/>
      <c r="E17" s="73"/>
      <c r="F17" s="75"/>
      <c r="G17" s="74"/>
      <c r="H17" s="74"/>
      <c r="I17" s="76"/>
    </row>
    <row r="18" spans="1:9" x14ac:dyDescent="0.25">
      <c r="A18" s="72"/>
      <c r="B18" s="72"/>
      <c r="C18" s="73"/>
      <c r="D18" s="73"/>
      <c r="E18" s="73"/>
      <c r="F18" s="75"/>
      <c r="G18" s="74"/>
      <c r="H18" s="74"/>
      <c r="I18" s="76"/>
    </row>
    <row r="19" spans="1:9" x14ac:dyDescent="0.25">
      <c r="A19" s="72"/>
      <c r="B19" s="72"/>
      <c r="C19" s="73"/>
      <c r="D19" s="73"/>
      <c r="E19" s="73"/>
      <c r="F19" s="75"/>
      <c r="G19" s="74"/>
      <c r="H19" s="74"/>
      <c r="I19" s="76"/>
    </row>
    <row r="20" spans="1:9" x14ac:dyDescent="0.25">
      <c r="A20" s="72"/>
      <c r="B20" s="72"/>
      <c r="C20" s="73"/>
      <c r="D20" s="73"/>
      <c r="E20" s="73"/>
      <c r="F20" s="75"/>
      <c r="G20" s="74"/>
      <c r="H20" s="74"/>
      <c r="I20" s="76"/>
    </row>
    <row r="21" spans="1:9" x14ac:dyDescent="0.25">
      <c r="A21" s="72"/>
      <c r="B21" s="72"/>
      <c r="C21" s="73"/>
      <c r="D21" s="73"/>
      <c r="E21" s="73"/>
      <c r="F21" s="77"/>
      <c r="G21" s="74"/>
      <c r="H21" s="74"/>
      <c r="I21" s="76"/>
    </row>
    <row r="22" spans="1:9" x14ac:dyDescent="0.25">
      <c r="A22" s="72"/>
      <c r="B22" s="72"/>
      <c r="C22" s="73"/>
      <c r="D22" s="73"/>
      <c r="E22" s="73"/>
      <c r="F22" s="75"/>
      <c r="G22" s="74"/>
      <c r="H22" s="74"/>
      <c r="I22" s="76"/>
    </row>
    <row r="23" spans="1:9" x14ac:dyDescent="0.25">
      <c r="A23" s="72"/>
      <c r="B23" s="72"/>
      <c r="C23" s="73"/>
      <c r="D23" s="73"/>
      <c r="E23" s="75"/>
      <c r="F23" s="75"/>
      <c r="G23" s="74"/>
      <c r="H23" s="74"/>
      <c r="I23" s="76"/>
    </row>
    <row r="24" spans="1:9" x14ac:dyDescent="0.25">
      <c r="A24" s="72"/>
      <c r="B24" s="72"/>
      <c r="C24" s="73"/>
      <c r="D24" s="73"/>
      <c r="E24" s="75"/>
      <c r="F24" s="75"/>
      <c r="G24" s="74"/>
      <c r="H24" s="74"/>
      <c r="I24" s="76"/>
    </row>
    <row r="25" spans="1:9" x14ac:dyDescent="0.25">
      <c r="A25" s="72"/>
      <c r="B25" s="72"/>
      <c r="C25" s="73"/>
      <c r="D25" s="73"/>
      <c r="E25" s="75"/>
      <c r="F25" s="75"/>
      <c r="G25" s="74"/>
      <c r="H25" s="74"/>
      <c r="I25" s="76"/>
    </row>
    <row r="26" spans="1:9" x14ac:dyDescent="0.25">
      <c r="A26" s="72"/>
      <c r="B26" s="72"/>
      <c r="C26" s="73"/>
      <c r="D26" s="73"/>
      <c r="E26" s="75"/>
      <c r="F26" s="75"/>
      <c r="G26" s="74"/>
      <c r="H26" s="74"/>
      <c r="I26" s="76"/>
    </row>
    <row r="27" spans="1:9" x14ac:dyDescent="0.25">
      <c r="A27" s="72"/>
      <c r="B27" s="72"/>
      <c r="C27" s="73"/>
      <c r="D27" s="73"/>
      <c r="E27" s="75"/>
      <c r="F27" s="75"/>
      <c r="G27" s="74"/>
      <c r="H27" s="74"/>
      <c r="I27" s="76"/>
    </row>
    <row r="28" spans="1:9" x14ac:dyDescent="0.25">
      <c r="A28" s="72"/>
      <c r="B28" s="72"/>
      <c r="C28" s="73"/>
      <c r="D28" s="73"/>
      <c r="E28" s="75"/>
      <c r="F28" s="75"/>
      <c r="G28" s="74"/>
      <c r="H28" s="74"/>
      <c r="I28" s="76"/>
    </row>
    <row r="29" spans="1:9" x14ac:dyDescent="0.25">
      <c r="A29" s="72"/>
      <c r="B29" s="72"/>
      <c r="C29" s="73"/>
      <c r="D29" s="73"/>
      <c r="E29" s="75"/>
      <c r="F29" s="75"/>
      <c r="G29" s="74"/>
      <c r="H29" s="74"/>
      <c r="I29" s="76"/>
    </row>
    <row r="30" spans="1:9" x14ac:dyDescent="0.25">
      <c r="A30" s="72"/>
      <c r="B30" s="72"/>
      <c r="C30" s="73"/>
      <c r="D30" s="73"/>
      <c r="E30" s="75"/>
      <c r="F30" s="75"/>
      <c r="G30" s="74"/>
      <c r="H30" s="74"/>
      <c r="I30" s="76"/>
    </row>
    <row r="31" spans="1:9" x14ac:dyDescent="0.25">
      <c r="A31" s="72"/>
      <c r="B31" s="72"/>
      <c r="C31" s="73"/>
      <c r="D31" s="73"/>
      <c r="E31" s="75"/>
      <c r="F31" s="75"/>
      <c r="G31" s="74"/>
      <c r="H31" s="74"/>
      <c r="I31" s="76"/>
    </row>
    <row r="32" spans="1:9" x14ac:dyDescent="0.25">
      <c r="A32" s="72"/>
      <c r="B32" s="72"/>
      <c r="C32" s="73"/>
      <c r="D32" s="73"/>
      <c r="E32" s="75"/>
      <c r="F32" s="75"/>
      <c r="G32" s="74"/>
      <c r="H32" s="74"/>
      <c r="I32" s="76"/>
    </row>
    <row r="33" spans="1:9" x14ac:dyDescent="0.25">
      <c r="A33" s="72"/>
      <c r="B33" s="72"/>
      <c r="C33" s="73"/>
      <c r="D33" s="73"/>
      <c r="E33" s="75"/>
      <c r="F33" s="75"/>
      <c r="G33" s="74"/>
      <c r="H33" s="74"/>
      <c r="I33" s="76"/>
    </row>
    <row r="34" spans="1:9" x14ac:dyDescent="0.25">
      <c r="A34" s="78"/>
      <c r="B34" s="79"/>
      <c r="C34" s="73"/>
      <c r="D34" s="73"/>
      <c r="E34" s="75"/>
      <c r="F34" s="75"/>
      <c r="G34" s="74"/>
      <c r="H34" s="74"/>
      <c r="I34" s="76"/>
    </row>
    <row r="35" spans="1:9" x14ac:dyDescent="0.25">
      <c r="A35" s="78"/>
      <c r="B35" s="79"/>
      <c r="C35" s="73"/>
      <c r="D35" s="73"/>
      <c r="E35" s="75"/>
      <c r="F35" s="75"/>
      <c r="G35" s="74"/>
      <c r="H35" s="74"/>
      <c r="I35" s="76"/>
    </row>
    <row r="36" spans="1:9" x14ac:dyDescent="0.25">
      <c r="A36" s="78"/>
      <c r="B36" s="79"/>
      <c r="C36" s="73"/>
      <c r="D36" s="73"/>
      <c r="E36" s="75"/>
      <c r="F36" s="75"/>
      <c r="G36" s="74"/>
      <c r="H36" s="74"/>
      <c r="I36" s="76"/>
    </row>
    <row r="37" spans="1:9" x14ac:dyDescent="0.25">
      <c r="A37" s="78"/>
      <c r="B37" s="79"/>
      <c r="C37" s="73"/>
      <c r="D37" s="73"/>
      <c r="E37" s="75"/>
      <c r="F37" s="75"/>
      <c r="G37" s="74"/>
      <c r="H37" s="74"/>
      <c r="I37" s="76"/>
    </row>
    <row r="38" spans="1:9" x14ac:dyDescent="0.25">
      <c r="A38" s="78"/>
      <c r="B38" s="79"/>
      <c r="C38" s="73"/>
      <c r="D38" s="73"/>
      <c r="E38" s="75"/>
      <c r="F38" s="75"/>
      <c r="G38" s="74"/>
      <c r="H38" s="74"/>
      <c r="I38" s="76"/>
    </row>
    <row r="39" spans="1:9" x14ac:dyDescent="0.25">
      <c r="A39" s="78"/>
      <c r="B39" s="79"/>
      <c r="C39" s="73"/>
      <c r="D39" s="73"/>
      <c r="E39" s="75"/>
      <c r="F39" s="75"/>
      <c r="G39" s="75"/>
      <c r="H39" s="73"/>
      <c r="I39" s="76"/>
    </row>
    <row r="40" spans="1:9" x14ac:dyDescent="0.25">
      <c r="A40" s="78"/>
      <c r="B40" s="79"/>
      <c r="C40" s="73"/>
      <c r="D40" s="73"/>
      <c r="E40" s="75"/>
      <c r="F40" s="75"/>
      <c r="G40" s="75"/>
      <c r="H40" s="73"/>
      <c r="I40" s="76"/>
    </row>
    <row r="41" spans="1:9" x14ac:dyDescent="0.25">
      <c r="A41" s="80"/>
      <c r="B41" s="79"/>
      <c r="C41" s="73"/>
      <c r="D41" s="73"/>
      <c r="E41" s="75"/>
      <c r="F41" s="47"/>
      <c r="G41" s="75"/>
      <c r="H41" s="73"/>
      <c r="I41" s="76"/>
    </row>
    <row r="42" spans="1:9" x14ac:dyDescent="0.25">
      <c r="A42" s="80"/>
      <c r="B42" s="79"/>
      <c r="C42" s="73"/>
      <c r="D42" s="73"/>
      <c r="E42" s="75"/>
      <c r="F42" s="47"/>
      <c r="G42" s="75"/>
      <c r="H42" s="73"/>
      <c r="I42" s="76"/>
    </row>
    <row r="43" spans="1:9" x14ac:dyDescent="0.25">
      <c r="A43" s="80"/>
      <c r="B43" s="79"/>
      <c r="C43" s="73"/>
      <c r="D43" s="73"/>
      <c r="E43" s="75"/>
      <c r="F43" s="48"/>
      <c r="G43" s="75"/>
      <c r="H43" s="73"/>
      <c r="I43" s="76"/>
    </row>
    <row r="44" spans="1:9" x14ac:dyDescent="0.25">
      <c r="A44" s="78"/>
      <c r="B44" s="79"/>
      <c r="C44" s="73"/>
      <c r="D44" s="73"/>
      <c r="E44" s="75"/>
      <c r="F44" s="47"/>
      <c r="G44" s="75"/>
      <c r="H44" s="73"/>
      <c r="I44" s="76"/>
    </row>
    <row r="45" spans="1:9" x14ac:dyDescent="0.25">
      <c r="A45" s="78"/>
      <c r="B45" s="79"/>
      <c r="C45" s="73"/>
      <c r="D45" s="73"/>
      <c r="E45" s="75"/>
      <c r="F45" s="47"/>
      <c r="G45" s="75"/>
      <c r="H45" s="73"/>
      <c r="I45" s="76"/>
    </row>
    <row r="46" spans="1:9" x14ac:dyDescent="0.25">
      <c r="A46" s="81"/>
      <c r="B46" s="79"/>
      <c r="C46" s="73"/>
      <c r="D46" s="73"/>
      <c r="E46" s="75"/>
      <c r="F46" s="75"/>
      <c r="G46" s="75"/>
      <c r="H46" s="73"/>
      <c r="I46" s="76"/>
    </row>
    <row r="47" spans="1:9" x14ac:dyDescent="0.25">
      <c r="A47" s="81"/>
      <c r="B47" s="79"/>
      <c r="C47" s="73"/>
      <c r="D47" s="73"/>
      <c r="E47" s="75"/>
      <c r="F47" s="75"/>
      <c r="G47" s="75"/>
      <c r="H47" s="73"/>
      <c r="I47" s="76"/>
    </row>
    <row r="48" spans="1:9" x14ac:dyDescent="0.25">
      <c r="A48" s="81"/>
      <c r="B48" s="79"/>
      <c r="C48" s="73"/>
      <c r="D48" s="73"/>
      <c r="E48" s="75"/>
      <c r="F48" s="75"/>
      <c r="G48" s="75"/>
      <c r="H48" s="73"/>
      <c r="I48" s="76"/>
    </row>
    <row r="49" spans="1:9" x14ac:dyDescent="0.25">
      <c r="A49" s="81"/>
      <c r="B49" s="79"/>
      <c r="C49" s="73"/>
      <c r="D49" s="73"/>
      <c r="E49" s="75"/>
      <c r="F49" s="75"/>
      <c r="G49" s="75"/>
      <c r="H49" s="73"/>
      <c r="I49" s="76"/>
    </row>
    <row r="50" spans="1:9" x14ac:dyDescent="0.25">
      <c r="A50" s="81"/>
      <c r="B50" s="79"/>
      <c r="C50" s="76"/>
      <c r="D50" s="73"/>
      <c r="E50" s="75"/>
      <c r="F50" s="77"/>
      <c r="G50" s="75"/>
      <c r="H50" s="73"/>
      <c r="I50" s="76"/>
    </row>
    <row r="51" spans="1:9" x14ac:dyDescent="0.25">
      <c r="A51" s="81"/>
      <c r="B51" s="79"/>
      <c r="C51" s="76"/>
      <c r="D51" s="73"/>
      <c r="E51" s="75"/>
      <c r="F51" s="75"/>
      <c r="G51" s="75"/>
      <c r="H51" s="73"/>
      <c r="I51" s="76"/>
    </row>
    <row r="52" spans="1:9" x14ac:dyDescent="0.25">
      <c r="A52" s="81"/>
      <c r="B52" s="79"/>
      <c r="C52" s="76"/>
      <c r="D52" s="73"/>
      <c r="E52" s="75"/>
      <c r="F52" s="75"/>
      <c r="G52" s="75"/>
      <c r="H52" s="73"/>
      <c r="I52" s="76"/>
    </row>
    <row r="53" spans="1:9" x14ac:dyDescent="0.25">
      <c r="A53" s="78"/>
      <c r="B53" s="79"/>
      <c r="C53" s="76"/>
      <c r="D53" s="73"/>
      <c r="E53" s="75"/>
      <c r="F53" s="75"/>
      <c r="G53" s="75"/>
      <c r="H53" s="73"/>
      <c r="I53" s="76"/>
    </row>
    <row r="54" spans="1:9" x14ac:dyDescent="0.25">
      <c r="A54" s="78"/>
      <c r="B54" s="79"/>
      <c r="C54" s="76"/>
      <c r="D54" s="73"/>
      <c r="E54" s="73"/>
      <c r="F54" s="73"/>
      <c r="G54" s="73"/>
      <c r="H54" s="73"/>
      <c r="I54" s="76"/>
    </row>
    <row r="55" spans="1:9" x14ac:dyDescent="0.25">
      <c r="A55" s="79"/>
      <c r="B55" s="79"/>
      <c r="C55" s="76"/>
      <c r="D55" s="73"/>
      <c r="E55" s="73"/>
      <c r="F55" s="73"/>
      <c r="G55" s="73"/>
      <c r="H55" s="73"/>
      <c r="I55" s="76"/>
    </row>
    <row r="56" spans="1:9" x14ac:dyDescent="0.25">
      <c r="A56" s="79"/>
      <c r="B56" s="79"/>
      <c r="C56" s="76"/>
      <c r="D56" s="73"/>
      <c r="E56" s="73"/>
      <c r="F56" s="73"/>
      <c r="G56" s="73"/>
      <c r="H56" s="73"/>
      <c r="I56" s="76"/>
    </row>
    <row r="57" spans="1:9" x14ac:dyDescent="0.25">
      <c r="A57" s="79"/>
      <c r="B57" s="79"/>
      <c r="C57" s="76"/>
      <c r="D57" s="73"/>
      <c r="E57" s="73"/>
      <c r="F57" s="73"/>
      <c r="G57" s="73"/>
      <c r="H57" s="73"/>
      <c r="I57" s="76"/>
    </row>
    <row r="58" spans="1:9" x14ac:dyDescent="0.25">
      <c r="A58" s="79"/>
      <c r="B58" s="79"/>
      <c r="C58" s="76"/>
      <c r="D58" s="73"/>
      <c r="E58" s="73"/>
      <c r="F58" s="73"/>
      <c r="G58" s="73"/>
      <c r="H58" s="73"/>
      <c r="I58" s="76"/>
    </row>
    <row r="59" spans="1:9" x14ac:dyDescent="0.25">
      <c r="A59" s="79"/>
      <c r="B59" s="79"/>
      <c r="C59" s="76"/>
      <c r="D59" s="73"/>
      <c r="E59" s="73"/>
      <c r="F59" s="73"/>
      <c r="G59" s="73"/>
      <c r="H59" s="73"/>
      <c r="I59" s="76"/>
    </row>
    <row r="60" spans="1:9" x14ac:dyDescent="0.25">
      <c r="A60" s="79"/>
      <c r="B60" s="79"/>
      <c r="C60" s="76"/>
      <c r="D60" s="73"/>
      <c r="E60" s="73"/>
      <c r="F60" s="73"/>
      <c r="G60" s="73"/>
      <c r="H60" s="73"/>
      <c r="I60" s="76"/>
    </row>
    <row r="61" spans="1:9" x14ac:dyDescent="0.25">
      <c r="A61" s="79"/>
      <c r="B61" s="79"/>
      <c r="C61" s="76"/>
      <c r="D61" s="73"/>
      <c r="E61" s="73"/>
      <c r="F61" s="73"/>
      <c r="G61" s="73"/>
      <c r="H61" s="73"/>
      <c r="I61" s="76"/>
    </row>
    <row r="62" spans="1:9" x14ac:dyDescent="0.25">
      <c r="A62" s="79"/>
      <c r="B62" s="79"/>
      <c r="C62" s="76"/>
      <c r="D62" s="73"/>
      <c r="E62" s="73"/>
      <c r="F62" s="73"/>
      <c r="G62" s="73"/>
      <c r="H62" s="73"/>
      <c r="I62" s="76"/>
    </row>
    <row r="63" spans="1:9" x14ac:dyDescent="0.25">
      <c r="A63" s="79"/>
      <c r="B63" s="79"/>
      <c r="C63" s="76"/>
      <c r="D63" s="73"/>
      <c r="E63" s="73"/>
      <c r="F63" s="73"/>
      <c r="G63" s="73"/>
      <c r="H63" s="73"/>
      <c r="I63" s="76"/>
    </row>
    <row r="64" spans="1:9" x14ac:dyDescent="0.25">
      <c r="A64" s="79"/>
      <c r="B64" s="79"/>
      <c r="C64" s="76"/>
      <c r="D64" s="73"/>
      <c r="E64" s="73"/>
      <c r="F64" s="73"/>
      <c r="G64" s="73"/>
      <c r="H64" s="73"/>
      <c r="I64" s="76"/>
    </row>
    <row r="65" spans="1:9" x14ac:dyDescent="0.25">
      <c r="A65" s="79"/>
      <c r="B65" s="79"/>
      <c r="C65" s="76"/>
      <c r="D65" s="73"/>
      <c r="E65" s="73"/>
      <c r="F65" s="73"/>
      <c r="G65" s="73"/>
      <c r="H65" s="73"/>
      <c r="I65" s="76"/>
    </row>
    <row r="66" spans="1:9" x14ac:dyDescent="0.25">
      <c r="A66" s="79"/>
      <c r="B66" s="79"/>
      <c r="C66" s="76"/>
      <c r="D66" s="73"/>
      <c r="E66" s="73"/>
      <c r="F66" s="73"/>
      <c r="G66" s="73"/>
      <c r="H66" s="73"/>
      <c r="I66" s="76"/>
    </row>
    <row r="67" spans="1:9" x14ac:dyDescent="0.25">
      <c r="A67" s="79"/>
      <c r="B67" s="79"/>
      <c r="C67" s="76"/>
      <c r="D67" s="73"/>
      <c r="E67" s="73"/>
      <c r="F67" s="73"/>
      <c r="G67" s="73"/>
      <c r="H67" s="73"/>
      <c r="I67" s="76"/>
    </row>
    <row r="68" spans="1:9" x14ac:dyDescent="0.25">
      <c r="A68" s="79"/>
      <c r="B68" s="79"/>
      <c r="C68" s="76"/>
      <c r="D68" s="73"/>
      <c r="E68" s="73"/>
      <c r="F68" s="73"/>
      <c r="G68" s="73"/>
      <c r="H68" s="73"/>
      <c r="I68" s="76"/>
    </row>
    <row r="69" spans="1:9" x14ac:dyDescent="0.25">
      <c r="A69" s="79"/>
      <c r="B69" s="79"/>
      <c r="C69" s="76"/>
      <c r="D69" s="73"/>
      <c r="E69" s="73"/>
      <c r="F69" s="73"/>
      <c r="G69" s="73"/>
      <c r="H69" s="73"/>
      <c r="I69" s="76"/>
    </row>
    <row r="70" spans="1:9" x14ac:dyDescent="0.25">
      <c r="A70" s="79"/>
      <c r="B70" s="79"/>
      <c r="C70" s="76"/>
      <c r="D70" s="73"/>
      <c r="E70" s="73"/>
      <c r="F70" s="73"/>
      <c r="G70" s="73"/>
      <c r="H70" s="73"/>
      <c r="I70" s="76"/>
    </row>
    <row r="71" spans="1:9" x14ac:dyDescent="0.25">
      <c r="A71" s="79"/>
      <c r="B71" s="79"/>
      <c r="C71" s="76"/>
      <c r="D71" s="73"/>
      <c r="E71" s="73"/>
      <c r="F71" s="73"/>
      <c r="G71" s="73"/>
      <c r="H71" s="73"/>
      <c r="I71" s="76"/>
    </row>
    <row r="72" spans="1:9" x14ac:dyDescent="0.25">
      <c r="A72" s="79"/>
      <c r="B72" s="79"/>
      <c r="C72" s="76"/>
      <c r="D72" s="73"/>
      <c r="E72" s="73"/>
      <c r="F72" s="73"/>
      <c r="G72" s="73"/>
      <c r="H72" s="73"/>
      <c r="I72" s="76"/>
    </row>
    <row r="73" spans="1:9" x14ac:dyDescent="0.25">
      <c r="A73" s="79"/>
      <c r="B73" s="79"/>
      <c r="C73" s="76"/>
      <c r="D73" s="73"/>
      <c r="E73" s="73"/>
      <c r="F73" s="73"/>
      <c r="G73" s="73"/>
      <c r="H73" s="73"/>
      <c r="I73" s="76"/>
    </row>
    <row r="74" spans="1:9" x14ac:dyDescent="0.25">
      <c r="A74" s="79"/>
      <c r="B74" s="79"/>
      <c r="C74" s="76"/>
      <c r="D74" s="73"/>
      <c r="E74" s="73"/>
      <c r="F74" s="73"/>
      <c r="G74" s="73"/>
      <c r="H74" s="73"/>
      <c r="I74" s="76"/>
    </row>
    <row r="75" spans="1:9" x14ac:dyDescent="0.25">
      <c r="A75" s="79"/>
      <c r="B75" s="79"/>
      <c r="C75" s="76"/>
      <c r="D75" s="73"/>
      <c r="E75" s="73"/>
      <c r="F75" s="73"/>
      <c r="G75" s="73"/>
      <c r="H75" s="73"/>
      <c r="I75" s="76"/>
    </row>
    <row r="76" spans="1:9" x14ac:dyDescent="0.25">
      <c r="A76" s="79"/>
      <c r="B76" s="79"/>
      <c r="C76" s="76"/>
      <c r="D76" s="73"/>
      <c r="E76" s="73"/>
      <c r="F76" s="73"/>
      <c r="G76" s="73"/>
      <c r="H76" s="73"/>
      <c r="I76" s="76"/>
    </row>
    <row r="77" spans="1:9" x14ac:dyDescent="0.25">
      <c r="A77" s="79"/>
      <c r="B77" s="79"/>
      <c r="C77" s="76"/>
      <c r="D77" s="73"/>
      <c r="E77" s="73"/>
      <c r="F77" s="73"/>
      <c r="G77" s="73"/>
      <c r="H77" s="73"/>
      <c r="I77" s="76"/>
    </row>
    <row r="78" spans="1:9" x14ac:dyDescent="0.25">
      <c r="A78" s="79"/>
      <c r="B78" s="79"/>
      <c r="C78" s="76"/>
      <c r="D78" s="73"/>
      <c r="E78" s="73"/>
      <c r="F78" s="73"/>
      <c r="G78" s="73"/>
      <c r="H78" s="73"/>
      <c r="I78" s="76"/>
    </row>
    <row r="79" spans="1:9" x14ac:dyDescent="0.25">
      <c r="A79" s="79"/>
      <c r="B79" s="79"/>
      <c r="C79" s="76"/>
      <c r="D79" s="73"/>
      <c r="E79" s="73"/>
      <c r="F79" s="73"/>
      <c r="G79" s="73"/>
      <c r="H79" s="73"/>
      <c r="I79" s="76"/>
    </row>
    <row r="80" spans="1:9" x14ac:dyDescent="0.25">
      <c r="A80" s="79"/>
      <c r="B80" s="79"/>
      <c r="C80" s="76"/>
      <c r="D80" s="73"/>
      <c r="E80" s="73"/>
      <c r="F80" s="73"/>
      <c r="G80" s="73"/>
      <c r="H80" s="73"/>
      <c r="I80" s="76"/>
    </row>
    <row r="81" spans="3:3" x14ac:dyDescent="0.25">
      <c r="C81" s="40"/>
    </row>
    <row r="82" spans="3:3" x14ac:dyDescent="0.25">
      <c r="C82" s="40"/>
    </row>
    <row r="199" spans="3:3" x14ac:dyDescent="0.25">
      <c r="C199" s="39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C11 C14:C22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:H5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 t="str">
        <f>([4]UKBuilding_List!A366)</f>
        <v>8633</v>
      </c>
      <c r="B366" s="3" t="str">
        <f>VLOOKUP(A366,[4]UKBuilding_List!$A$1:$D$376,3,FALSE)</f>
        <v>UK HealthCare Good Samaritan Hospital</v>
      </c>
      <c r="C366" s="1"/>
    </row>
    <row r="367" spans="1:3" x14ac:dyDescent="0.25">
      <c r="A367" s="2" t="str">
        <f>([4]UKBuilding_List!A367)</f>
        <v>9127</v>
      </c>
      <c r="B367" s="3" t="str">
        <f>VLOOKUP(A367,[4]UKBuilding_List!$A$1:$D$376,3,FALSE)</f>
        <v>1101 S. Limestone</v>
      </c>
      <c r="C367" s="1"/>
    </row>
    <row r="368" spans="1:3" x14ac:dyDescent="0.25">
      <c r="A368" s="2" t="str">
        <f>([4]UKBuilding_List!A368)</f>
        <v>9777</v>
      </c>
      <c r="B368" s="3" t="str">
        <f>VLOOKUP(A368,[4]UKBuilding_List!$A$1:$D$376,3,FALSE)</f>
        <v>114 Conn Terrace</v>
      </c>
      <c r="C368" s="1"/>
    </row>
    <row r="369" spans="1:3" x14ac:dyDescent="0.25">
      <c r="A369" s="2">
        <f>([4]UKBuilding_List!A369)</f>
        <v>9813</v>
      </c>
      <c r="B369" s="3" t="str">
        <f>VLOOKUP(A369,[4]UKBuilding_List!$A$1:$D$376,3,FALSE)</f>
        <v>Child Development Center of the Bluegrass, Inc.</v>
      </c>
      <c r="C369" s="1"/>
    </row>
    <row r="370" spans="1:3" x14ac:dyDescent="0.25">
      <c r="A370" s="2" t="str">
        <f>([4]UKBuilding_List!A370)</f>
        <v>9853</v>
      </c>
      <c r="B370" s="3" t="str">
        <f>VLOOKUP(A370,[4]UKBuilding_List!$A$1:$D$376,3,FALSE)</f>
        <v>Shriners Hospitals for Children Medical Center - Lexington</v>
      </c>
      <c r="C370" s="1"/>
    </row>
    <row r="371" spans="1:3" x14ac:dyDescent="0.25">
      <c r="A371" s="2" t="str">
        <f>([4]UKBuilding_List!A371)</f>
        <v>9854</v>
      </c>
      <c r="B371" s="3" t="str">
        <f>VLOOKUP(A371,[4]UKBuilding_List!$A$1:$D$376,3,FALSE)</f>
        <v>Anthropology Research Building</v>
      </c>
      <c r="C371" s="1"/>
    </row>
    <row r="372" spans="1:3" x14ac:dyDescent="0.25">
      <c r="A372" s="2" t="str">
        <f>([4]UKBuilding_List!A372)</f>
        <v>9861</v>
      </c>
      <c r="B372" s="3" t="str">
        <f>VLOOKUP(A372,[4]UKBuilding_List!$A$1:$D$376,3,FALSE)</f>
        <v>845 Angliana Ave</v>
      </c>
      <c r="C372" s="1"/>
    </row>
    <row r="373" spans="1:3" x14ac:dyDescent="0.25">
      <c r="A373" s="2" t="str">
        <f>([4]UKBuilding_List!A373)</f>
        <v>9873</v>
      </c>
      <c r="B373" s="3" t="str">
        <f>VLOOKUP(A373,[4]UKBuilding_List!$A$1:$D$376,3,FALSE)</f>
        <v>UKHC Midwife Clinic</v>
      </c>
      <c r="C373" s="1"/>
    </row>
    <row r="374" spans="1:3" x14ac:dyDescent="0.25">
      <c r="A374" s="2" t="str">
        <f>([4]UKBuilding_List!A374)</f>
        <v>9875</v>
      </c>
      <c r="B374" s="3" t="str">
        <f>VLOOKUP(A374,[4]UKBuilding_List!$A$1:$D$376,3,FALSE)</f>
        <v>Vaughan Warehouse and Office</v>
      </c>
      <c r="C374" s="1"/>
    </row>
    <row r="375" spans="1:3" x14ac:dyDescent="0.25">
      <c r="A375" s="2" t="str">
        <f>([4]UKBuilding_List!A375)</f>
        <v>9876</v>
      </c>
      <c r="B375" s="3" t="str">
        <f>VLOOKUP(A375,[4]UKBuilding_List!$A$1:$D$376,3,FALSE)</f>
        <v>Vaughan Warehouse #1</v>
      </c>
      <c r="C375" s="1"/>
    </row>
    <row r="376" spans="1:3" x14ac:dyDescent="0.25">
      <c r="A376" s="2" t="str">
        <f>([4]UKBuilding_List!A376)</f>
        <v>9877</v>
      </c>
      <c r="B376" s="3" t="str">
        <f>VLOOKUP(A376,[4]UKBuilding_List!$A$1:$D$376,3,FALSE)</f>
        <v>Vaughan Warehouse #2</v>
      </c>
      <c r="C376" s="1"/>
    </row>
    <row r="377" spans="1:3" x14ac:dyDescent="0.25">
      <c r="A377" s="2" t="str">
        <f>([4]UKBuilding_List!A377)</f>
        <v>9878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9879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9881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9882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9925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9983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2019-03-06T15:49:15Z</dcterms:modified>
</cp:coreProperties>
</file>