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<sst xmlns="http://schemas.openxmlformats.org/spreadsheetml/2006/main" count="102" uniqueCount="79">
  <si>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</si>
  <si>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</si>
  <si>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</si>
  <si>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</si>
  <si>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</si>
  <si>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</si>
  <si>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</si>
  <si>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</si>
  <si>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</si>
  <si>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</si>
  <si>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</si>
  <si>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</si>
  <si>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</si>
  <si>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</si>
  <si>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</si>
  <si>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</si>
  <si>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</si>
  <si>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</si>
  <si>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</si>
  <si>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</si>
  <si>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</si>
  <si>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</si>
  <si>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</si>
  <si>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</si>
  <si>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</si>
  <si>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</si>
  <si>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</si>
  <si>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</si>
  <si>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</si>
  <si>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</si>
  <si>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</si>
  <si>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</si>
  <si>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</si>
  <si>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</si>
  <si>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</si>
  <si>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</si>
  <si>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</si>
  <si>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</si>
  <si>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</si>
  <si>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</si>
  <si>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</si>
  <si>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</si>
  <si>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</si>
  <si>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</si>
  <si>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</si>
  <si>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</si>
  <si>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</si>
  <si>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</si>
  <si>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</si>
  <si>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</si>
  <si>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</si>
  <si>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</si>
  <si>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</si>
  <si>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</si>
  <si>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</si>
  <si>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</si>
  <si>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</si>
  <si>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</si>
  <si>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</si>
  <si>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</si>
  <si>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</si>
  <si>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</si>
  <si>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</si>
  <si>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</si>
  <si>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</si>
  <si>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</si>
  <si>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</si>
  <si>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</si>
  <si>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</si>
  <si>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</si>
  <si>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</si>
  <si>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</si>
  <si>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</si>
  <si>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0225</t>
  </si>
  <si>
    <t>202</t>
  </si>
  <si>
    <t>203</t>
  </si>
  <si>
    <t>02</t>
  </si>
  <si>
    <t>door between rooms was walled off</t>
  </si>
  <si>
    <t>no changes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</si>
</sst>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0625</v>
          </cell>
          <cell r="B319">
            <v>625</v>
          </cell>
          <cell r="C319" t="str">
            <v>1105 S. Limestone</v>
          </cell>
          <cell r="D319" t="str">
            <v>1105 S. Limestone</v>
          </cell>
        </row>
        <row r="320">
          <cell r="A320" t="str">
            <v>0626</v>
          </cell>
          <cell r="B320">
            <v>626</v>
          </cell>
          <cell r="C320" t="str">
            <v>1119 S. Limestone</v>
          </cell>
          <cell r="D320" t="str">
            <v>1119 S. Limestone</v>
          </cell>
        </row>
        <row r="321">
          <cell r="A321" t="str">
            <v>0630</v>
          </cell>
          <cell r="B321">
            <v>630</v>
          </cell>
          <cell r="C321" t="str">
            <v>Air Medical Crew Quarters</v>
          </cell>
          <cell r="D321" t="str">
            <v>Air Medical Crew Quarters</v>
          </cell>
        </row>
        <row r="322">
          <cell r="A322" t="str">
            <v>0633</v>
          </cell>
          <cell r="B322">
            <v>633</v>
          </cell>
          <cell r="C322" t="str">
            <v>Davis Marksbury Building</v>
          </cell>
          <cell r="D322" t="str">
            <v>Davis Marksbury Building</v>
          </cell>
        </row>
        <row r="323">
          <cell r="A323" t="str">
            <v>0644</v>
          </cell>
          <cell r="B323">
            <v>644</v>
          </cell>
          <cell r="C323" t="str">
            <v>Wildcat Coal Lodge</v>
          </cell>
          <cell r="D323" t="str">
            <v>Wildcat Coal Lodge</v>
          </cell>
        </row>
        <row r="324">
          <cell r="A324" t="str">
            <v>0651</v>
          </cell>
          <cell r="B324">
            <v>651</v>
          </cell>
          <cell r="C324" t="str">
            <v>Mandrell Hall</v>
          </cell>
          <cell r="D324" t="str">
            <v>Mandrell Hall</v>
          </cell>
        </row>
        <row r="325">
          <cell r="A325" t="str">
            <v>0652</v>
          </cell>
          <cell r="B325">
            <v>652</v>
          </cell>
          <cell r="C325" t="str">
            <v>Bosworth Hall</v>
          </cell>
          <cell r="D325" t="str">
            <v>Bosworth Hall</v>
          </cell>
        </row>
        <row r="326">
          <cell r="A326" t="str">
            <v>0653</v>
          </cell>
          <cell r="B326">
            <v>653</v>
          </cell>
          <cell r="C326" t="str">
            <v>Sanders Hall</v>
          </cell>
          <cell r="D326" t="str">
            <v>Sanders Hall</v>
          </cell>
        </row>
        <row r="327">
          <cell r="A327" t="str">
            <v>0654</v>
          </cell>
          <cell r="B327">
            <v>654</v>
          </cell>
          <cell r="C327" t="str">
            <v>Building 100</v>
          </cell>
          <cell r="D327" t="str">
            <v>Building 100</v>
          </cell>
        </row>
        <row r="328">
          <cell r="A328" t="str">
            <v>0655</v>
          </cell>
          <cell r="B328">
            <v>655</v>
          </cell>
          <cell r="C328" t="str">
            <v>Building 200</v>
          </cell>
          <cell r="D328" t="str">
            <v>Building 200</v>
          </cell>
        </row>
        <row r="329">
          <cell r="A329" t="str">
            <v>0656</v>
          </cell>
          <cell r="B329">
            <v>656</v>
          </cell>
          <cell r="C329" t="str">
            <v>Building 300</v>
          </cell>
          <cell r="D329" t="str">
            <v>Building 300</v>
          </cell>
        </row>
        <row r="330">
          <cell r="A330" t="str">
            <v>0657</v>
          </cell>
          <cell r="B330">
            <v>657</v>
          </cell>
          <cell r="C330" t="str">
            <v>Building 400</v>
          </cell>
          <cell r="D330" t="str">
            <v>Building 400</v>
          </cell>
        </row>
        <row r="331">
          <cell r="A331" t="str">
            <v>0658</v>
          </cell>
          <cell r="B331">
            <v>658</v>
          </cell>
          <cell r="C331" t="str">
            <v>Maintenance Bldg.</v>
          </cell>
          <cell r="D331" t="str">
            <v>Maintenance Bldg.</v>
          </cell>
        </row>
        <row r="332">
          <cell r="A332" t="str">
            <v>0659</v>
          </cell>
          <cell r="B332">
            <v>659</v>
          </cell>
          <cell r="C332" t="str">
            <v>Gas Building</v>
          </cell>
          <cell r="D332" t="str">
            <v>Gas Building</v>
          </cell>
        </row>
        <row r="333">
          <cell r="A333" t="str">
            <v>0660</v>
          </cell>
          <cell r="B333">
            <v>660</v>
          </cell>
          <cell r="C333" t="str">
            <v>Maxwelton Ct. Apts #1</v>
          </cell>
          <cell r="D333" t="str">
            <v>Maxwelton Ct. Apts #1</v>
          </cell>
        </row>
        <row r="334">
          <cell r="A334" t="str">
            <v>0661</v>
          </cell>
          <cell r="B334">
            <v>661</v>
          </cell>
          <cell r="C334" t="str">
            <v>Maxwelton Ct. Apts #2</v>
          </cell>
          <cell r="D334" t="str">
            <v>Maxwelton Ct. Apts #2</v>
          </cell>
        </row>
        <row r="335">
          <cell r="A335" t="str">
            <v>0662</v>
          </cell>
          <cell r="B335">
            <v>662</v>
          </cell>
          <cell r="C335" t="str">
            <v>Maxwelton Ct. Apts #3</v>
          </cell>
          <cell r="D335" t="str">
            <v>Maxwelton Ct. Apts #3</v>
          </cell>
        </row>
        <row r="336">
          <cell r="A336" t="str">
            <v>0663</v>
          </cell>
          <cell r="B336">
            <v>663</v>
          </cell>
          <cell r="C336" t="str">
            <v>Maxwelton Ct. Apts #4</v>
          </cell>
          <cell r="D336" t="str">
            <v>Maxwelton Ct. Apts #4</v>
          </cell>
        </row>
        <row r="337">
          <cell r="A337" t="str">
            <v>0664</v>
          </cell>
          <cell r="B337">
            <v>664</v>
          </cell>
          <cell r="C337" t="str">
            <v>Maxwelton Ct. Apts #5</v>
          </cell>
          <cell r="D337" t="str">
            <v>Maxwelton Ct. Apts #5</v>
          </cell>
        </row>
        <row r="338">
          <cell r="A338" t="str">
            <v>0665</v>
          </cell>
          <cell r="B338">
            <v>665</v>
          </cell>
          <cell r="C338" t="str">
            <v>Maxwelton Ct. Apts #6</v>
          </cell>
          <cell r="D338" t="str">
            <v>Maxwelton Ct. Apts #6</v>
          </cell>
        </row>
        <row r="339">
          <cell r="A339" t="str">
            <v>0666</v>
          </cell>
          <cell r="B339">
            <v>666</v>
          </cell>
          <cell r="C339" t="str">
            <v>Maxwelton Ct. Apts #7</v>
          </cell>
          <cell r="D339" t="str">
            <v>Maxwelton Ct. Apts #7</v>
          </cell>
        </row>
        <row r="340">
          <cell r="A340" t="str">
            <v>0667</v>
          </cell>
          <cell r="B340">
            <v>667</v>
          </cell>
          <cell r="C340" t="str">
            <v>Maxwelton Ct. Apts #8</v>
          </cell>
          <cell r="D340" t="str">
            <v>Maxwelton Ct. Apts #8</v>
          </cell>
        </row>
        <row r="341">
          <cell r="A341" t="str">
            <v>0668</v>
          </cell>
          <cell r="B341">
            <v>668</v>
          </cell>
          <cell r="C341" t="str">
            <v>Maxwelton Ct. Apts #9</v>
          </cell>
          <cell r="D341" t="str">
            <v>Maxwelton Ct. Apts #9</v>
          </cell>
        </row>
        <row r="342">
          <cell r="A342" t="str">
            <v>0669</v>
          </cell>
          <cell r="B342">
            <v>669</v>
          </cell>
          <cell r="C342" t="str">
            <v>Maxwelton Ct. Apts #10</v>
          </cell>
          <cell r="D342" t="str">
            <v>Maxwelton Ct. Apts #10</v>
          </cell>
        </row>
        <row r="343">
          <cell r="A343" t="str">
            <v>0670</v>
          </cell>
          <cell r="B343">
            <v>670</v>
          </cell>
          <cell r="C343" t="str">
            <v>Maxwelton Ct. Apts #11</v>
          </cell>
          <cell r="D343" t="str">
            <v>Maxwelton Ct. Apts #11</v>
          </cell>
        </row>
        <row r="344">
          <cell r="A344" t="str">
            <v>0671</v>
          </cell>
          <cell r="B344">
            <v>671</v>
          </cell>
          <cell r="C344" t="str">
            <v>Maxwelton Ct. Apts #12</v>
          </cell>
          <cell r="D344" t="str">
            <v>Maxwelton Ct. Apts #12</v>
          </cell>
        </row>
        <row r="345">
          <cell r="A345" t="str">
            <v>0672</v>
          </cell>
          <cell r="B345">
            <v>672</v>
          </cell>
          <cell r="C345" t="str">
            <v>Maxwelton Ct. Apts #13</v>
          </cell>
          <cell r="D345" t="str">
            <v>Maxwelton Ct. Apts #13</v>
          </cell>
        </row>
        <row r="346">
          <cell r="A346" t="str">
            <v>0673</v>
          </cell>
          <cell r="B346">
            <v>673</v>
          </cell>
          <cell r="C346" t="str">
            <v>Maxwelton Ct. Apts #14</v>
          </cell>
          <cell r="D346" t="str">
            <v>Maxwelton Ct. Apts #14</v>
          </cell>
        </row>
        <row r="347">
          <cell r="A347" t="str">
            <v>0674</v>
          </cell>
          <cell r="B347">
            <v>674</v>
          </cell>
          <cell r="C347" t="str">
            <v>Maxwelton Ct. Apts #15</v>
          </cell>
          <cell r="D347" t="str">
            <v>Maxwelton Ct. Apts #15</v>
          </cell>
        </row>
        <row r="348">
          <cell r="A348" t="str">
            <v>0675</v>
          </cell>
          <cell r="B348">
            <v>675</v>
          </cell>
          <cell r="C348" t="str">
            <v>Maxwelton Ct. Apts #16</v>
          </cell>
          <cell r="D348" t="str">
            <v>Maxwelton Ct. Apts #16</v>
          </cell>
        </row>
        <row r="349">
          <cell r="A349" t="str">
            <v>0676</v>
          </cell>
          <cell r="B349">
            <v>676</v>
          </cell>
          <cell r="C349" t="str">
            <v>New Student Center</v>
          </cell>
          <cell r="D349" t="str">
            <v>New Student Center</v>
          </cell>
        </row>
        <row r="350">
          <cell r="A350" t="str">
            <v>0677</v>
          </cell>
          <cell r="B350">
            <v>677</v>
          </cell>
          <cell r="C350" t="str">
            <v>University Flats</v>
          </cell>
          <cell r="D350" t="str">
            <v>University Flats</v>
          </cell>
        </row>
        <row r="351">
          <cell r="A351" t="str">
            <v>0678</v>
          </cell>
          <cell r="B351">
            <v>678</v>
          </cell>
          <cell r="C351" t="str">
            <v>Lewis Hall</v>
          </cell>
          <cell r="D351" t="str">
            <v>Lewis Hall</v>
          </cell>
        </row>
        <row r="352">
          <cell r="A352" t="str">
            <v>0679</v>
          </cell>
          <cell r="B352">
            <v>679</v>
          </cell>
          <cell r="C352" t="str">
            <v>Research Building #2</v>
          </cell>
          <cell r="D352" t="str">
            <v>Research Building #2</v>
          </cell>
        </row>
        <row r="353">
          <cell r="A353" t="str">
            <v>0682</v>
          </cell>
          <cell r="B353">
            <v>682</v>
          </cell>
          <cell r="C353" t="str">
            <v>Baseball Facility</v>
          </cell>
          <cell r="D353" t="str">
            <v>Baseball Facility</v>
          </cell>
        </row>
        <row r="354">
          <cell r="A354" t="str">
            <v>0687</v>
          </cell>
          <cell r="B354">
            <v>687</v>
          </cell>
          <cell r="C354" t="str">
            <v>131 Virginia Ave</v>
          </cell>
          <cell r="D354" t="str">
            <v>131 Virginia Ave</v>
          </cell>
        </row>
        <row r="355">
          <cell r="A355" t="str">
            <v>0690</v>
          </cell>
          <cell r="B355">
            <v>690</v>
          </cell>
          <cell r="C355" t="str">
            <v>441 Rose Ln</v>
          </cell>
          <cell r="D355" t="str">
            <v>441 Rose Ln</v>
          </cell>
        </row>
        <row r="356">
          <cell r="A356" t="str">
            <v>0691</v>
          </cell>
          <cell r="B356">
            <v>691</v>
          </cell>
          <cell r="C356" t="str">
            <v>143 State St</v>
          </cell>
          <cell r="D356" t="str">
            <v>143 State St</v>
          </cell>
        </row>
        <row r="357">
          <cell r="A357" t="str">
            <v>0694</v>
          </cell>
          <cell r="B357">
            <v>694</v>
          </cell>
          <cell r="C357" t="str">
            <v>112 Conn Terrace</v>
          </cell>
          <cell r="D357" t="str">
            <v>112 Conn Terrace</v>
          </cell>
        </row>
        <row r="358">
          <cell r="A358" t="str">
            <v>0695</v>
          </cell>
          <cell r="B358">
            <v>695</v>
          </cell>
          <cell r="C358" t="str">
            <v>Blue Lot Bus Shelter</v>
          </cell>
          <cell r="D358" t="str">
            <v>Blue Lot Bus Shelter</v>
          </cell>
        </row>
        <row r="359">
          <cell r="A359" t="str">
            <v>0698</v>
          </cell>
          <cell r="B359">
            <v>698</v>
          </cell>
          <cell r="C359" t="str">
            <v>University Inn #1</v>
          </cell>
          <cell r="D359" t="str">
            <v>University Inn #1</v>
          </cell>
        </row>
        <row r="360">
          <cell r="A360" t="str">
            <v>0699</v>
          </cell>
          <cell r="B360">
            <v>699</v>
          </cell>
          <cell r="C360" t="str">
            <v>University Inn #2</v>
          </cell>
          <cell r="D360" t="str">
            <v>University Inn #2</v>
          </cell>
        </row>
        <row r="361">
          <cell r="A361" t="str">
            <v>0703</v>
          </cell>
          <cell r="B361">
            <v>703</v>
          </cell>
          <cell r="C361" t="str">
            <v>Senior Center</v>
          </cell>
          <cell r="D361" t="str">
            <v>Senior Center</v>
          </cell>
        </row>
        <row r="362">
          <cell r="A362" t="str">
            <v>0704</v>
          </cell>
          <cell r="B362">
            <v>704</v>
          </cell>
          <cell r="C362" t="str">
            <v>414 Pennsylvania Ct</v>
          </cell>
          <cell r="D362" t="str">
            <v>414 Pennsylvania Ct</v>
          </cell>
        </row>
        <row r="363">
          <cell r="A363" t="str">
            <v>0706</v>
          </cell>
          <cell r="B363">
            <v>706</v>
          </cell>
          <cell r="C363" t="str">
            <v>662 Maxwelton Ct</v>
          </cell>
          <cell r="D363" t="str">
            <v>662 Maxwelton Ct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 t="str">
            <v>9779</v>
          </cell>
          <cell r="B369">
            <v>9779</v>
          </cell>
          <cell r="C369" t="str">
            <v>PNC Pop Up Branch</v>
          </cell>
          <cell r="D369" t="str">
            <v>PNC Pop Up Branch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zoomScale="90" zoomScaleNormal="90" workbookViewId="0">
      <selection activeCell="D10" sqref="D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5" t="s">
        <v>73</v>
      </c>
      <c r="C1" s="75"/>
      <c r="F1" s="66" t="s">
        <v>10</v>
      </c>
      <c r="G1" s="18">
        <v>43004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6" t="str">
        <f>VLOOKUP(B1,BuildingList!A:B,2,FALSE)</f>
        <v>T H Morgan Biological Sciences</v>
      </c>
      <c r="C2" s="76"/>
      <c r="F2" s="67" t="s">
        <v>12</v>
      </c>
      <c r="G2" s="22" t="s">
        <v>70</v>
      </c>
      <c r="J2" s="15">
        <f>G28-J28</f>
        <v>0</v>
      </c>
      <c r="K2" s="15">
        <f>H28-M28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74</v>
      </c>
      <c r="B6" s="48" t="s">
        <v>76</v>
      </c>
      <c r="C6" s="42" t="s">
        <v>71</v>
      </c>
      <c r="D6" s="41" t="s">
        <v>5</v>
      </c>
      <c r="E6" s="50">
        <v>1462</v>
      </c>
      <c r="F6" s="50">
        <v>1461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30" x14ac:dyDescent="0.25">
      <c r="A7" s="48" t="s">
        <v>75</v>
      </c>
      <c r="B7" s="48" t="s">
        <v>76</v>
      </c>
      <c r="C7" s="42" t="s">
        <v>32</v>
      </c>
      <c r="D7" s="41" t="s">
        <v>6</v>
      </c>
      <c r="E7" s="50">
        <v>725</v>
      </c>
      <c r="F7" s="50">
        <v>725</v>
      </c>
      <c r="G7" s="50" t="s">
        <v>2</v>
      </c>
      <c r="H7" s="41" t="s">
        <v>2</v>
      </c>
      <c r="I7" s="42" t="s">
        <v>77</v>
      </c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61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50"/>
      <c r="F9" s="50"/>
      <c r="G9" s="50"/>
      <c r="I9" s="42"/>
      <c r="J9" s="59" t="str">
        <f>IF(G9="No Change","N/A",IF(G9="New Tag Required",Lookup!F:F,IF(G9="Remove Old Tag",Lookup!F:F,IF(G9="N/A","N/A",""))))</f>
        <v/>
      </c>
      <c r="K9" s="62"/>
      <c r="L9" s="42"/>
      <c r="M9" s="59" t="str">
        <f>IF(H9="No Change","N/A",IF(H9="New Tag Required",Lookup!F:F,IF(H9="Remove Old Sign",Lookup!F:F,IF(H9="N/A","N/A",""))))</f>
        <v/>
      </c>
      <c r="N9" s="62"/>
      <c r="O9" s="42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2"/>
      <c r="L10" s="42"/>
      <c r="M10" s="59" t="str">
        <f>IF(H10="No Change","N/A",IF(H10="New Tag Required",Lookup!F:F,IF(H10="Remove Old Sign",Lookup!F:F,IF(H10="N/A","N/A",""))))</f>
        <v/>
      </c>
      <c r="N10" s="62"/>
      <c r="O10" s="42"/>
    </row>
    <row r="11" spans="1:16" s="41" customFormat="1" x14ac:dyDescent="0.25"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2"/>
      <c r="L11" s="42"/>
      <c r="M11" s="59" t="str">
        <f>IF(H11="No Change","N/A",IF(H11="New Tag Required",Lookup!F:F,IF(H11="Remove Old Sign",Lookup!F:F,IF(H11="N/A","N/A",""))))</f>
        <v/>
      </c>
      <c r="N11" s="62"/>
      <c r="O11" s="42"/>
    </row>
    <row r="12" spans="1:16" s="41" customFormat="1" x14ac:dyDescent="0.25"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2"/>
      <c r="L12" s="42"/>
      <c r="M12" s="59" t="str">
        <f>IF(H12="No Change","N/A",IF(H12="New Tag Required",Lookup!F:F,IF(H12="Remove Old Sign",Lookup!F:F,IF(H12="N/A","N/A",""))))</f>
        <v/>
      </c>
      <c r="N12" s="62"/>
      <c r="O12" s="42"/>
    </row>
    <row r="13" spans="1:16" s="41" customFormat="1" x14ac:dyDescent="0.25"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2"/>
      <c r="L13" s="42"/>
      <c r="M13" s="59" t="str">
        <f>IF(H13="No Change","N/A",IF(H13="New Tag Required",Lookup!F:F,IF(H13="Remove Old Sign",Lookup!F:F,IF(H13="N/A","N/A",""))))</f>
        <v/>
      </c>
      <c r="N13" s="62"/>
      <c r="O13" s="42"/>
    </row>
    <row r="14" spans="1:16" s="41" customFormat="1" x14ac:dyDescent="0.25">
      <c r="B14" s="48"/>
      <c r="C14" s="42"/>
      <c r="E14" s="50"/>
      <c r="F14" s="51"/>
      <c r="G14" s="50"/>
      <c r="I14" s="42"/>
      <c r="J14" s="59" t="str">
        <f>IF(G14="No Change","N/A",IF(G14="New Tag Required",Lookup!F:F,IF(G14="Remove Old Tag",Lookup!F:F,IF(G14="N/A","N/A",""))))</f>
        <v/>
      </c>
      <c r="K14" s="62"/>
      <c r="L14" s="42"/>
      <c r="M14" s="59" t="str">
        <f>IF(H14="No Change","N/A",IF(H14="New Tag Required",Lookup!F:F,IF(H14="Remove Old Sign",Lookup!F:F,IF(H14="N/A","N/A",""))))</f>
        <v/>
      </c>
      <c r="N14" s="62"/>
      <c r="O14" s="42"/>
    </row>
    <row r="15" spans="1:16" s="41" customFormat="1" x14ac:dyDescent="0.25"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2"/>
      <c r="L15" s="42"/>
      <c r="M15" s="59" t="str">
        <f>IF(H15="No Change","N/A",IF(H15="New Tag Required",Lookup!F:F,IF(H15="Remove Old Sign",Lookup!F:F,IF(H15="N/A","N/A",""))))</f>
        <v/>
      </c>
      <c r="N15" s="62"/>
      <c r="O15" s="42"/>
    </row>
    <row r="16" spans="1:16" s="41" customFormat="1" x14ac:dyDescent="0.25"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M18" s="59" t="str">
        <f>IF(H18="No Change","N/A",IF(H18="New Tag Required",Lookup!F:F,IF(H18="Remove Old Sign",Lookup!F:F,IF(H18="N/A","N/A",""))))</f>
        <v/>
      </c>
      <c r="N18" s="63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M19" s="59" t="str">
        <f>IF(H19="No Change","N/A",IF(H19="New Tag Required",Lookup!F:F,IF(H19="Remove Old Sign",Lookup!F:F,IF(H19="N/A","N/A",""))))</f>
        <v/>
      </c>
      <c r="N19" s="63"/>
    </row>
    <row r="20" spans="1:15" s="41" customFormat="1" x14ac:dyDescent="0.25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M20" s="59" t="str">
        <f>IF(H20="No Change","N/A",IF(H20="New Tag Required",Lookup!F:F,IF(H20="Remove Old Sign",Lookup!F:F,IF(H20="N/A","N/A",""))))</f>
        <v/>
      </c>
      <c r="N20" s="63"/>
    </row>
    <row r="21" spans="1:15" s="41" customFormat="1" x14ac:dyDescent="0.25">
      <c r="A21" s="49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M21" s="59" t="str">
        <f>IF(H21="No Change","N/A",IF(H21="New Tag Required",Lookup!F:F,IF(H21="Remove Old Sign",Lookup!F:F,IF(H21="N/A","N/A",""))))</f>
        <v/>
      </c>
      <c r="N21" s="63"/>
    </row>
    <row r="22" spans="1:15" s="41" customFormat="1" x14ac:dyDescent="0.25">
      <c r="A22" s="49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M22" s="59" t="str">
        <f>IF(H22="No Change","N/A",IF(H22="New Tag Required",Lookup!F:F,IF(H22="Remove Old Sign",Lookup!F:F,IF(H22="N/A","N/A",""))))</f>
        <v/>
      </c>
      <c r="N22" s="63"/>
    </row>
    <row r="23" spans="1:15" x14ac:dyDescent="0.25">
      <c r="A23" s="56"/>
      <c r="C23" s="11"/>
      <c r="E23" s="30"/>
      <c r="F23" s="30"/>
      <c r="G23" s="30"/>
      <c r="J23" s="10" t="str">
        <f>IF(G23="No Change","N/A",IF(G23="New Tag Required",Lookup!F:F,IF(G23="Remove Old Tag",Lookup!F:F,IF(G23="N/A","N/A",""))))</f>
        <v/>
      </c>
      <c r="K23" s="32"/>
      <c r="M23" s="10" t="str">
        <f>IF(H23="No Change","N/A",IF(H23="New Tag Required",Lookup!F:F,IF(H23="Remove Old Sign",Lookup!F:F,IF(H23="N/A","N/A",""))))</f>
        <v/>
      </c>
      <c r="N23" s="32"/>
    </row>
    <row r="24" spans="1:15" x14ac:dyDescent="0.25">
      <c r="A24" s="56"/>
      <c r="C24" s="11"/>
      <c r="E24" s="30"/>
      <c r="F24" s="30"/>
      <c r="G24" s="30"/>
      <c r="J24" s="10" t="str">
        <f>IF(G24="No Change","N/A",IF(G24="New Tag Required",Lookup!F:F,IF(G24="Remove Old Tag",Lookup!F:F,IF(G24="N/A","N/A",""))))</f>
        <v/>
      </c>
      <c r="K24" s="32"/>
      <c r="M24" s="10" t="str">
        <f>IF(H24="No Change","N/A",IF(H24="New Tag Required",Lookup!F:F,IF(H24="Remove Old Sign",Lookup!F:F,IF(H24="N/A","N/A",""))))</f>
        <v/>
      </c>
      <c r="N24" s="32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ht="15.75" thickBot="1" x14ac:dyDescent="0.3">
      <c r="A26" s="56"/>
      <c r="C26" s="11"/>
      <c r="E26" s="30"/>
      <c r="F26" s="30"/>
      <c r="G26" s="30"/>
      <c r="K26" s="32"/>
      <c r="N26" s="32"/>
    </row>
    <row r="27" spans="1:15" ht="45" x14ac:dyDescent="0.25">
      <c r="A27" s="56"/>
      <c r="C27" s="11"/>
      <c r="E27" s="30"/>
      <c r="F27" s="30"/>
      <c r="G27" s="72" t="s">
        <v>45</v>
      </c>
      <c r="H27" s="73" t="s">
        <v>46</v>
      </c>
      <c r="J27" s="74" t="s">
        <v>40</v>
      </c>
      <c r="K27" s="10"/>
      <c r="L27" s="10"/>
      <c r="M27" s="74" t="s">
        <v>41</v>
      </c>
    </row>
    <row r="28" spans="1:15" ht="15.75" thickBot="1" x14ac:dyDescent="0.3">
      <c r="A28" s="56"/>
      <c r="C28" s="11"/>
      <c r="E28" s="30"/>
      <c r="F28" s="30"/>
      <c r="G28" s="14">
        <f>COUNTIF(G6:G27,"New Tag Required")</f>
        <v>0</v>
      </c>
      <c r="H28" s="13">
        <f>COUNTIF(H6:H27,"New Sign Required")</f>
        <v>0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7"/>
      <c r="C36" s="11"/>
      <c r="E36" s="30"/>
      <c r="F36" s="33"/>
      <c r="G36" s="30"/>
    </row>
    <row r="37" spans="1:7" x14ac:dyDescent="0.25">
      <c r="A37" s="57"/>
      <c r="C37" s="11"/>
      <c r="E37" s="30"/>
      <c r="F37" s="33"/>
      <c r="G37" s="30"/>
    </row>
    <row r="38" spans="1:7" x14ac:dyDescent="0.25">
      <c r="A38" s="57"/>
      <c r="C38" s="11"/>
      <c r="E38" s="30"/>
      <c r="F38" s="34"/>
      <c r="G38" s="30"/>
    </row>
    <row r="39" spans="1:7" x14ac:dyDescent="0.25">
      <c r="A39" s="56"/>
      <c r="C39" s="11"/>
      <c r="E39" s="30"/>
      <c r="F39" s="33"/>
      <c r="G39" s="30"/>
    </row>
    <row r="40" spans="1:7" x14ac:dyDescent="0.25">
      <c r="A40" s="56"/>
      <c r="C40" s="11"/>
      <c r="E40" s="30"/>
      <c r="F40" s="33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1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0"/>
      <c r="G47" s="30"/>
    </row>
    <row r="48" spans="1:7" x14ac:dyDescent="0.25">
      <c r="A48" s="56"/>
      <c r="C48" s="11"/>
      <c r="E48" s="30"/>
      <c r="F48" s="30"/>
      <c r="G48" s="30"/>
    </row>
    <row r="49" spans="1:3" x14ac:dyDescent="0.25">
      <c r="A49" s="56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33:G47 G8:G26">
    <cfRule type="containsText" dxfId="44" priority="130" operator="containsText" text="New Tag Required">
      <formula>NOT(ISERROR(SEARCH("New Tag Required",G8)))</formula>
    </cfRule>
  </conditionalFormatting>
  <conditionalFormatting sqref="D33:D93 D6">
    <cfRule type="containsText" dxfId="43" priority="129" operator="containsText" text="Yes">
      <formula>NOT(ISERROR(SEARCH("Yes",D6)))</formula>
    </cfRule>
  </conditionalFormatting>
  <conditionalFormatting sqref="H33:H93 H194:H415 H8:H26">
    <cfRule type="containsText" dxfId="42" priority="117" operator="containsText" text="New Sign Required">
      <formula>NOT(ISERROR(SEARCH("New Sign Required",H8)))</formula>
    </cfRule>
  </conditionalFormatting>
  <conditionalFormatting sqref="G33:G93 G8:H26">
    <cfRule type="containsText" dxfId="41" priority="116" operator="containsText" text="Action Required">
      <formula>NOT(ISERROR(SEARCH("Action Required",G8)))</formula>
    </cfRule>
  </conditionalFormatting>
  <conditionalFormatting sqref="H33:H93">
    <cfRule type="containsText" dxfId="40" priority="115" operator="containsText" text="Action Required">
      <formula>NOT(ISERROR(SEARCH("Action Required",H33)))</formula>
    </cfRule>
  </conditionalFormatting>
  <conditionalFormatting sqref="G6 G29:G32">
    <cfRule type="containsText" dxfId="39" priority="57" operator="containsText" text="New Tag Required">
      <formula>NOT(ISERROR(SEARCH("New Tag Required",G6)))</formula>
    </cfRule>
  </conditionalFormatting>
  <conditionalFormatting sqref="D8:D32">
    <cfRule type="containsText" dxfId="38" priority="56" operator="containsText" text="Yes">
      <formula>NOT(ISERROR(SEARCH("Yes",D8)))</formula>
    </cfRule>
  </conditionalFormatting>
  <conditionalFormatting sqref="H6 H29:H32">
    <cfRule type="containsText" dxfId="37" priority="55" operator="containsText" text="New Sign Required">
      <formula>NOT(ISERROR(SEARCH("New Sign Required",H6)))</formula>
    </cfRule>
  </conditionalFormatting>
  <conditionalFormatting sqref="G6 G29:G32">
    <cfRule type="containsText" dxfId="36" priority="54" operator="containsText" text="Action Required">
      <formula>NOT(ISERROR(SEARCH("Action Required",G6)))</formula>
    </cfRule>
  </conditionalFormatting>
  <conditionalFormatting sqref="H6 H29:H32">
    <cfRule type="containsText" dxfId="35" priority="53" operator="containsText" text="Action Required">
      <formula>NOT(ISERROR(SEARCH("Action Required",H6)))</formula>
    </cfRule>
  </conditionalFormatting>
  <conditionalFormatting sqref="G6">
    <cfRule type="containsText" dxfId="34" priority="52" operator="containsText" text="New Tag Required">
      <formula>NOT(ISERROR(SEARCH("New Tag Required",G6)))</formula>
    </cfRule>
  </conditionalFormatting>
  <conditionalFormatting sqref="D6">
    <cfRule type="containsText" dxfId="33" priority="51" operator="containsText" text="Yes">
      <formula>NOT(ISERROR(SEARCH("Yes",D6)))</formula>
    </cfRule>
  </conditionalFormatting>
  <conditionalFormatting sqref="G6">
    <cfRule type="containsText" dxfId="32" priority="50" operator="containsText" text="Action Required">
      <formula>NOT(ISERROR(SEARCH("Action Required",G6)))</formula>
    </cfRule>
  </conditionalFormatting>
  <conditionalFormatting sqref="D94:D193">
    <cfRule type="containsText" dxfId="31" priority="49" operator="containsText" text="Yes">
      <formula>NOT(ISERROR(SEARCH("Yes",D94)))</formula>
    </cfRule>
  </conditionalFormatting>
  <conditionalFormatting sqref="H94:H193">
    <cfRule type="containsText" dxfId="30" priority="48" operator="containsText" text="New Sign Required">
      <formula>NOT(ISERROR(SEARCH("New Sign Required",H94)))</formula>
    </cfRule>
  </conditionalFormatting>
  <conditionalFormatting sqref="G94:G193">
    <cfRule type="containsText" dxfId="29" priority="47" operator="containsText" text="Action Required">
      <formula>NOT(ISERROR(SEARCH("Action Required",G94)))</formula>
    </cfRule>
  </conditionalFormatting>
  <conditionalFormatting sqref="H94:H193">
    <cfRule type="containsText" dxfId="28" priority="46" operator="containsText" text="Action Required">
      <formula>NOT(ISERROR(SEARCH("Action Required",H94)))</formula>
    </cfRule>
  </conditionalFormatting>
  <conditionalFormatting sqref="D7">
    <cfRule type="containsText" dxfId="27" priority="32" operator="containsText" text="Yes">
      <formula>NOT(ISERROR(SEARCH("Yes",D7)))</formula>
    </cfRule>
  </conditionalFormatting>
  <conditionalFormatting sqref="G7">
    <cfRule type="containsText" dxfId="26" priority="31" operator="containsText" text="New Tag Required">
      <formula>NOT(ISERROR(SEARCH("New Tag Required",G7)))</formula>
    </cfRule>
  </conditionalFormatting>
  <conditionalFormatting sqref="H7">
    <cfRule type="containsText" dxfId="25" priority="30" operator="containsText" text="New Sign Required">
      <formula>NOT(ISERROR(SEARCH("New Sign Required",H7)))</formula>
    </cfRule>
  </conditionalFormatting>
  <conditionalFormatting sqref="G7">
    <cfRule type="containsText" dxfId="24" priority="29" operator="containsText" text="Action Required">
      <formula>NOT(ISERROR(SEARCH("Action Required",G7)))</formula>
    </cfRule>
  </conditionalFormatting>
  <conditionalFormatting sqref="H7">
    <cfRule type="containsText" dxfId="23" priority="28" operator="containsText" text="Action Required">
      <formula>NOT(ISERROR(SEARCH("Action Required",H7)))</formula>
    </cfRule>
  </conditionalFormatting>
  <conditionalFormatting sqref="J2:N2">
    <cfRule type="cellIs" dxfId="22" priority="23" operator="notEqual">
      <formula>0</formula>
    </cfRule>
  </conditionalFormatting>
  <conditionalFormatting sqref="J6:J25">
    <cfRule type="cellIs" dxfId="21" priority="22" operator="equal">
      <formula>0</formula>
    </cfRule>
  </conditionalFormatting>
  <conditionalFormatting sqref="M6:M25">
    <cfRule type="cellIs" dxfId="20" priority="21" operator="equal">
      <formula>0</formula>
    </cfRule>
  </conditionalFormatting>
  <conditionalFormatting sqref="J6:J25 M6:M25">
    <cfRule type="cellIs" dxfId="19" priority="18" operator="equal">
      <formula>"In Progress"</formula>
    </cfRule>
    <cfRule type="cellIs" dxfId="18" priority="19" operator="equal">
      <formula>"Log Issues"</formula>
    </cfRule>
    <cfRule type="cellIs" dxfId="17" priority="20" operator="equal">
      <formula>"N/A"</formula>
    </cfRule>
  </conditionalFormatting>
  <conditionalFormatting sqref="K8:L8 K6:K7">
    <cfRule type="expression" dxfId="16" priority="17">
      <formula>$J6="Log Issues"</formula>
    </cfRule>
  </conditionalFormatting>
  <conditionalFormatting sqref="N6:N8">
    <cfRule type="expression" dxfId="15" priority="16">
      <formula>$M6="Log Issues"</formula>
    </cfRule>
  </conditionalFormatting>
  <conditionalFormatting sqref="H1:H1048576">
    <cfRule type="containsText" dxfId="14" priority="10" operator="containsText" text="Remove Old Sign">
      <formula>NOT(ISERROR(SEARCH("Remove Old Sign",H1)))</formula>
    </cfRule>
    <cfRule type="containsText" dxfId="13" priority="11" operator="containsText" text="Move Sign to New Location">
      <formula>NOT(ISERROR(SEARCH("Move Sign to New Location",H1)))</formula>
    </cfRule>
  </conditionalFormatting>
  <conditionalFormatting sqref="G1:G1048576">
    <cfRule type="containsText" dxfId="12" priority="9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H29:H193 H26</xm:sqref>
        </x14:dataValidation>
        <x14:dataValidation type="list" allowBlank="1" showInputMessage="1" showErrorMessage="1">
          <x14:formula1>
            <xm:f>Lookup!$A$1:$A$4</xm:f>
          </x14:formula1>
          <xm:sqref>G29:G193 G26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O6:O8</xm:sqref>
        </x14:dataValidation>
        <x14:dataValidation type="list" allowBlank="1" showInputMessage="1" showErrorMessage="1">
          <x14:formula1>
            <xm:f>Lookup!$A$1:$A$8</xm:f>
          </x14:formula1>
          <xm:sqref>G6:G25</xm:sqref>
        </x14:dataValidation>
        <x14:dataValidation type="list" allowBlank="1" showInputMessage="1" showErrorMessage="1">
          <x14:formula1>
            <xm:f>Lookup!$D$1:$D$10</xm:f>
          </x14:formula1>
          <xm:sqref>H6:H25</xm:sqref>
        </x14:dataValidation>
        <x14:dataValidation type="list" allowBlank="1" showInputMessage="1" showErrorMessage="1">
          <x14:formula1>
            <xm:f>Lookup!$F$1:$F$7</xm:f>
          </x14:formula1>
          <xm:sqref>J6:J25</xm:sqref>
        </x14:dataValidation>
        <x14:dataValidation type="list" allowBlank="1" showInputMessage="1" showErrorMessage="1">
          <x14:formula1>
            <xm:f>Lookup!$F$1:$F$8</xm:f>
          </x14:formula1>
          <xm:sqref>M6:M25</xm:sqref>
        </x14:dataValidation>
        <x14:dataValidation type="list" allowBlank="1" showInputMessage="1">
          <x14:formula1>
            <xm:f>Lookup!$E$1:$E$19</xm:f>
          </x14:formula1>
          <xm:sqref>C6:C193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0225</v>
      </c>
      <c r="C1" s="39"/>
      <c r="D1" s="17" t="s">
        <v>10</v>
      </c>
      <c r="E1" s="40">
        <f>'KD Changes'!G1</f>
        <v>43004</v>
      </c>
    </row>
    <row r="2" spans="1:10" ht="15" customHeight="1" x14ac:dyDescent="0.25">
      <c r="A2" s="43" t="s">
        <v>8</v>
      </c>
      <c r="B2" s="44" t="str">
        <f>VLOOKUP(B1,[1]BuildingList!A:B,2,FALSE)</f>
        <v>T H Morgan Biological Sciences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78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0625</v>
      </c>
      <c r="B319" s="3" t="str">
        <f>VLOOKUP(A319,[3]UKBuilding_List!$A$1:$D$376,3,FALSE)</f>
        <v>1105 S. Limestone</v>
      </c>
      <c r="C319" s="1"/>
    </row>
    <row r="320" spans="1:3" x14ac:dyDescent="0.25">
      <c r="A320" s="2" t="str">
        <f>([3]UKBuilding_List!A320)</f>
        <v>0626</v>
      </c>
      <c r="B320" s="3" t="str">
        <f>VLOOKUP(A320,[3]UKBuilding_List!$A$1:$D$376,3,FALSE)</f>
        <v>1119 S. Limestone</v>
      </c>
      <c r="C320" s="1"/>
    </row>
    <row r="321" spans="1:3" x14ac:dyDescent="0.25">
      <c r="A321" s="2" t="str">
        <f>([3]UKBuilding_List!A321)</f>
        <v>0630</v>
      </c>
      <c r="B321" s="3" t="str">
        <f>VLOOKUP(A321,[3]UKBuilding_List!$A$1:$D$376,3,FALSE)</f>
        <v>Air Medical Crew Quarters</v>
      </c>
      <c r="C321" s="1"/>
    </row>
    <row r="322" spans="1:3" x14ac:dyDescent="0.25">
      <c r="A322" s="2" t="str">
        <f>([3]UKBuilding_List!A322)</f>
        <v>0633</v>
      </c>
      <c r="B322" s="3" t="str">
        <f>VLOOKUP(A322,[3]UKBuilding_List!$A$1:$D$376,3,FALSE)</f>
        <v>Davis Marksbury Building</v>
      </c>
      <c r="C322" s="1"/>
    </row>
    <row r="323" spans="1:3" x14ac:dyDescent="0.25">
      <c r="A323" s="2" t="str">
        <f>([3]UKBuilding_List!A323)</f>
        <v>0644</v>
      </c>
      <c r="B323" s="3" t="str">
        <f>VLOOKUP(A323,[3]UKBuilding_List!$A$1:$D$376,3,FALSE)</f>
        <v>Wildcat Coal Lodge</v>
      </c>
      <c r="C323" s="1"/>
    </row>
    <row r="324" spans="1:3" x14ac:dyDescent="0.25">
      <c r="A324" s="2" t="str">
        <f>([3]UKBuilding_List!A324)</f>
        <v>0651</v>
      </c>
      <c r="B324" s="3" t="str">
        <f>VLOOKUP(A324,[3]UKBuilding_List!$A$1:$D$376,3,FALSE)</f>
        <v>Mandrell Hall</v>
      </c>
      <c r="C324" s="1"/>
    </row>
    <row r="325" spans="1:3" x14ac:dyDescent="0.25">
      <c r="A325" s="2" t="str">
        <f>([3]UKBuilding_List!A325)</f>
        <v>0652</v>
      </c>
      <c r="B325" s="3" t="str">
        <f>VLOOKUP(A325,[3]UKBuilding_List!$A$1:$D$376,3,FALSE)</f>
        <v>Bosworth Hall</v>
      </c>
      <c r="C325" s="1"/>
    </row>
    <row r="326" spans="1:3" x14ac:dyDescent="0.25">
      <c r="A326" s="2" t="str">
        <f>([3]UKBuilding_List!A326)</f>
        <v>0653</v>
      </c>
      <c r="B326" s="3" t="str">
        <f>VLOOKUP(A326,[3]UKBuilding_List!$A$1:$D$376,3,FALSE)</f>
        <v>Sanders Hall</v>
      </c>
      <c r="C326" s="1"/>
    </row>
    <row r="327" spans="1:3" x14ac:dyDescent="0.25">
      <c r="A327" s="2" t="str">
        <f>([3]UKBuilding_List!A327)</f>
        <v>0654</v>
      </c>
      <c r="B327" s="3" t="str">
        <f>VLOOKUP(A327,[3]UKBuilding_List!$A$1:$D$376,3,FALSE)</f>
        <v>Building 100</v>
      </c>
      <c r="C327" s="1"/>
    </row>
    <row r="328" spans="1:3" x14ac:dyDescent="0.25">
      <c r="A328" s="2" t="str">
        <f>([3]UKBuilding_List!A328)</f>
        <v>0655</v>
      </c>
      <c r="B328" s="3" t="str">
        <f>VLOOKUP(A328,[3]UKBuilding_List!$A$1:$D$376,3,FALSE)</f>
        <v>Building 200</v>
      </c>
      <c r="C328" s="1"/>
    </row>
    <row r="329" spans="1:3" x14ac:dyDescent="0.25">
      <c r="A329" s="2" t="str">
        <f>([3]UKBuilding_List!A329)</f>
        <v>0656</v>
      </c>
      <c r="B329" s="3" t="str">
        <f>VLOOKUP(A329,[3]UKBuilding_List!$A$1:$D$376,3,FALSE)</f>
        <v>Building 300</v>
      </c>
      <c r="C329" s="1"/>
    </row>
    <row r="330" spans="1:3" x14ac:dyDescent="0.25">
      <c r="A330" s="2" t="str">
        <f>([3]UKBuilding_List!A330)</f>
        <v>0657</v>
      </c>
      <c r="B330" s="3" t="str">
        <f>VLOOKUP(A330,[3]UKBuilding_List!$A$1:$D$376,3,FALSE)</f>
        <v>Building 400</v>
      </c>
      <c r="C330" s="1"/>
    </row>
    <row r="331" spans="1:3" x14ac:dyDescent="0.25">
      <c r="A331" s="2" t="str">
        <f>([3]UKBuilding_List!A331)</f>
        <v>0658</v>
      </c>
      <c r="B331" s="3" t="str">
        <f>VLOOKUP(A331,[3]UKBuilding_List!$A$1:$D$376,3,FALSE)</f>
        <v>Maintenance Bldg.</v>
      </c>
      <c r="C331" s="1"/>
    </row>
    <row r="332" spans="1:3" x14ac:dyDescent="0.25">
      <c r="A332" s="2" t="str">
        <f>([3]UKBuilding_List!A332)</f>
        <v>0659</v>
      </c>
      <c r="B332" s="3" t="str">
        <f>VLOOKUP(A332,[3]UKBuilding_List!$A$1:$D$376,3,FALSE)</f>
        <v>Gas Building</v>
      </c>
      <c r="C332" s="1"/>
    </row>
    <row r="333" spans="1:3" x14ac:dyDescent="0.25">
      <c r="A333" s="2" t="str">
        <f>([3]UKBuilding_List!A333)</f>
        <v>0660</v>
      </c>
      <c r="B333" s="3" t="str">
        <f>VLOOKUP(A333,[3]UKBuilding_List!$A$1:$D$376,3,FALSE)</f>
        <v>Maxwelton Ct. Apts #1</v>
      </c>
      <c r="C333" s="1"/>
    </row>
    <row r="334" spans="1:3" x14ac:dyDescent="0.25">
      <c r="A334" s="2" t="str">
        <f>([3]UKBuilding_List!A334)</f>
        <v>0661</v>
      </c>
      <c r="B334" s="3" t="str">
        <f>VLOOKUP(A334,[3]UKBuilding_List!$A$1:$D$376,3,FALSE)</f>
        <v>Maxwelton Ct. Apts #2</v>
      </c>
      <c r="C334" s="1"/>
    </row>
    <row r="335" spans="1:3" x14ac:dyDescent="0.25">
      <c r="A335" s="2" t="str">
        <f>([3]UKBuilding_List!A335)</f>
        <v>0662</v>
      </c>
      <c r="B335" s="3" t="str">
        <f>VLOOKUP(A335,[3]UKBuilding_List!$A$1:$D$376,3,FALSE)</f>
        <v>Maxwelton Ct. Apts #3</v>
      </c>
      <c r="C335" s="1"/>
    </row>
    <row r="336" spans="1:3" x14ac:dyDescent="0.25">
      <c r="A336" s="2" t="str">
        <f>([3]UKBuilding_List!A336)</f>
        <v>0663</v>
      </c>
      <c r="B336" s="3" t="str">
        <f>VLOOKUP(A336,[3]UKBuilding_List!$A$1:$D$376,3,FALSE)</f>
        <v>Maxwelton Ct. Apts #4</v>
      </c>
      <c r="C336" s="1"/>
    </row>
    <row r="337" spans="1:3" x14ac:dyDescent="0.25">
      <c r="A337" s="2" t="str">
        <f>([3]UKBuilding_List!A337)</f>
        <v>0664</v>
      </c>
      <c r="B337" s="3" t="str">
        <f>VLOOKUP(A337,[3]UKBuilding_List!$A$1:$D$376,3,FALSE)</f>
        <v>Maxwelton Ct. Apts #5</v>
      </c>
      <c r="C337" s="1"/>
    </row>
    <row r="338" spans="1:3" x14ac:dyDescent="0.25">
      <c r="A338" s="2" t="str">
        <f>([3]UKBuilding_List!A338)</f>
        <v>0665</v>
      </c>
      <c r="B338" s="3" t="str">
        <f>VLOOKUP(A338,[3]UKBuilding_List!$A$1:$D$376,3,FALSE)</f>
        <v>Maxwelton Ct. Apts #6</v>
      </c>
      <c r="C338" s="1"/>
    </row>
    <row r="339" spans="1:3" x14ac:dyDescent="0.25">
      <c r="A339" s="2" t="str">
        <f>([3]UKBuilding_List!A339)</f>
        <v>0666</v>
      </c>
      <c r="B339" s="3" t="str">
        <f>VLOOKUP(A339,[3]UKBuilding_List!$A$1:$D$376,3,FALSE)</f>
        <v>Maxwelton Ct. Apts #7</v>
      </c>
      <c r="C339" s="1"/>
    </row>
    <row r="340" spans="1:3" x14ac:dyDescent="0.25">
      <c r="A340" s="2" t="str">
        <f>([3]UKBuilding_List!A340)</f>
        <v>0667</v>
      </c>
      <c r="B340" s="3" t="str">
        <f>VLOOKUP(A340,[3]UKBuilding_List!$A$1:$D$376,3,FALSE)</f>
        <v>Maxwelton Ct. Apts #8</v>
      </c>
      <c r="C340" s="1"/>
    </row>
    <row r="341" spans="1:3" x14ac:dyDescent="0.25">
      <c r="A341" s="2" t="str">
        <f>([3]UKBuilding_List!A341)</f>
        <v>0668</v>
      </c>
      <c r="B341" s="3" t="str">
        <f>VLOOKUP(A341,[3]UKBuilding_List!$A$1:$D$376,3,FALSE)</f>
        <v>Maxwelton Ct. Apts #9</v>
      </c>
      <c r="C341" s="1"/>
    </row>
    <row r="342" spans="1:3" x14ac:dyDescent="0.25">
      <c r="A342" s="2" t="str">
        <f>([3]UKBuilding_List!A342)</f>
        <v>0669</v>
      </c>
      <c r="B342" s="3" t="str">
        <f>VLOOKUP(A342,[3]UKBuilding_List!$A$1:$D$376,3,FALSE)</f>
        <v>Maxwelton Ct. Apts #10</v>
      </c>
      <c r="C342" s="1"/>
    </row>
    <row r="343" spans="1:3" x14ac:dyDescent="0.25">
      <c r="A343" s="2" t="str">
        <f>([3]UKBuilding_List!A343)</f>
        <v>0670</v>
      </c>
      <c r="B343" s="3" t="str">
        <f>VLOOKUP(A343,[3]UKBuilding_List!$A$1:$D$376,3,FALSE)</f>
        <v>Maxwelton Ct. Apts #11</v>
      </c>
      <c r="C343" s="1"/>
    </row>
    <row r="344" spans="1:3" x14ac:dyDescent="0.25">
      <c r="A344" s="2" t="str">
        <f>([3]UKBuilding_List!A344)</f>
        <v>0671</v>
      </c>
      <c r="B344" s="3" t="str">
        <f>VLOOKUP(A344,[3]UKBuilding_List!$A$1:$D$376,3,FALSE)</f>
        <v>Maxwelton Ct. Apts #12</v>
      </c>
      <c r="C344" s="1"/>
    </row>
    <row r="345" spans="1:3" x14ac:dyDescent="0.25">
      <c r="A345" s="2" t="str">
        <f>([3]UKBuilding_List!A345)</f>
        <v>0672</v>
      </c>
      <c r="B345" s="3" t="str">
        <f>VLOOKUP(A345,[3]UKBuilding_List!$A$1:$D$376,3,FALSE)</f>
        <v>Maxwelton Ct. Apts #13</v>
      </c>
      <c r="C345" s="1"/>
    </row>
    <row r="346" spans="1:3" x14ac:dyDescent="0.25">
      <c r="A346" s="2" t="str">
        <f>([3]UKBuilding_List!A346)</f>
        <v>0673</v>
      </c>
      <c r="B346" s="3" t="str">
        <f>VLOOKUP(A346,[3]UKBuilding_List!$A$1:$D$376,3,FALSE)</f>
        <v>Maxwelton Ct. Apts #14</v>
      </c>
      <c r="C346" s="1"/>
    </row>
    <row r="347" spans="1:3" x14ac:dyDescent="0.25">
      <c r="A347" s="2" t="str">
        <f>([3]UKBuilding_List!A347)</f>
        <v>0674</v>
      </c>
      <c r="B347" s="3" t="str">
        <f>VLOOKUP(A347,[3]UKBuilding_List!$A$1:$D$376,3,FALSE)</f>
        <v>Maxwelton Ct. Apts #15</v>
      </c>
      <c r="C347" s="1"/>
    </row>
    <row r="348" spans="1:3" x14ac:dyDescent="0.25">
      <c r="A348" s="2" t="str">
        <f>([3]UKBuilding_List!A348)</f>
        <v>0675</v>
      </c>
      <c r="B348" s="3" t="str">
        <f>VLOOKUP(A348,[3]UKBuilding_List!$A$1:$D$376,3,FALSE)</f>
        <v>Maxwelton Ct. Apts #16</v>
      </c>
      <c r="C348" s="1"/>
    </row>
    <row r="349" spans="1:3" x14ac:dyDescent="0.25">
      <c r="A349" s="2" t="str">
        <f>([3]UKBuilding_List!A349)</f>
        <v>0676</v>
      </c>
      <c r="B349" s="3" t="str">
        <f>VLOOKUP(A349,[3]UKBuilding_List!$A$1:$D$376,3,FALSE)</f>
        <v>New Student Center</v>
      </c>
      <c r="C349" s="1"/>
    </row>
    <row r="350" spans="1:3" x14ac:dyDescent="0.25">
      <c r="A350" s="2" t="str">
        <f>([3]UKBuilding_List!A350)</f>
        <v>0677</v>
      </c>
      <c r="B350" s="3" t="str">
        <f>VLOOKUP(A350,[3]UKBuilding_List!$A$1:$D$376,3,FALSE)</f>
        <v>University Flats</v>
      </c>
      <c r="C350" s="1"/>
    </row>
    <row r="351" spans="1:3" x14ac:dyDescent="0.25">
      <c r="A351" s="2" t="str">
        <f>([3]UKBuilding_List!A351)</f>
        <v>0678</v>
      </c>
      <c r="B351" s="3" t="str">
        <f>VLOOKUP(A351,[3]UKBuilding_List!$A$1:$D$376,3,FALSE)</f>
        <v>Lewis Hall</v>
      </c>
      <c r="C351" s="1"/>
    </row>
    <row r="352" spans="1:3" x14ac:dyDescent="0.25">
      <c r="A352" s="2" t="str">
        <f>([3]UKBuilding_List!A352)</f>
        <v>0679</v>
      </c>
      <c r="B352" s="3" t="str">
        <f>VLOOKUP(A352,[3]UKBuilding_List!$A$1:$D$376,3,FALSE)</f>
        <v>Research Building #2</v>
      </c>
      <c r="C352" s="1"/>
    </row>
    <row r="353" spans="1:3" x14ac:dyDescent="0.25">
      <c r="A353" s="2" t="str">
        <f>([3]UKBuilding_List!A353)</f>
        <v>0682</v>
      </c>
      <c r="B353" s="3" t="str">
        <f>VLOOKUP(A353,[3]UKBuilding_List!$A$1:$D$376,3,FALSE)</f>
        <v>Baseball Facility</v>
      </c>
      <c r="C353" s="1"/>
    </row>
    <row r="354" spans="1:3" x14ac:dyDescent="0.25">
      <c r="A354" s="2" t="str">
        <f>([3]UKBuilding_List!A354)</f>
        <v>0687</v>
      </c>
      <c r="B354" s="3" t="str">
        <f>VLOOKUP(A354,[3]UKBuilding_List!$A$1:$D$376,3,FALSE)</f>
        <v>131 Virginia Ave</v>
      </c>
      <c r="C354" s="1"/>
    </row>
    <row r="355" spans="1:3" x14ac:dyDescent="0.25">
      <c r="A355" s="2" t="str">
        <f>([3]UKBuilding_List!A355)</f>
        <v>0690</v>
      </c>
      <c r="B355" s="3" t="str">
        <f>VLOOKUP(A355,[3]UKBuilding_List!$A$1:$D$376,3,FALSE)</f>
        <v>441 Rose Ln</v>
      </c>
      <c r="C355" s="1"/>
    </row>
    <row r="356" spans="1:3" x14ac:dyDescent="0.25">
      <c r="A356" s="2" t="str">
        <f>([3]UKBuilding_List!A356)</f>
        <v>0691</v>
      </c>
      <c r="B356" s="3" t="str">
        <f>VLOOKUP(A356,[3]UKBuilding_List!$A$1:$D$376,3,FALSE)</f>
        <v>143 State St</v>
      </c>
      <c r="C356" s="1"/>
    </row>
    <row r="357" spans="1:3" x14ac:dyDescent="0.25">
      <c r="A357" s="2" t="str">
        <f>([3]UKBuilding_List!A357)</f>
        <v>0694</v>
      </c>
      <c r="B357" s="3" t="str">
        <f>VLOOKUP(A357,[3]UKBuilding_List!$A$1:$D$376,3,FALSE)</f>
        <v>112 Conn Terrace</v>
      </c>
      <c r="C357" s="1"/>
    </row>
    <row r="358" spans="1:3" x14ac:dyDescent="0.25">
      <c r="A358" s="2" t="str">
        <f>([3]UKBuilding_List!A358)</f>
        <v>0695</v>
      </c>
      <c r="B358" s="3" t="str">
        <f>VLOOKUP(A358,[3]UKBuilding_List!$A$1:$D$376,3,FALSE)</f>
        <v>Blue Lot Bus Shelter</v>
      </c>
      <c r="C358" s="1"/>
    </row>
    <row r="359" spans="1:3" x14ac:dyDescent="0.25">
      <c r="A359" s="2" t="str">
        <f>([3]UKBuilding_List!A359)</f>
        <v>0698</v>
      </c>
      <c r="B359" s="3" t="str">
        <f>VLOOKUP(A359,[3]UKBuilding_List!$A$1:$D$376,3,FALSE)</f>
        <v>University Inn #1</v>
      </c>
      <c r="C359" s="1"/>
    </row>
    <row r="360" spans="1:3" x14ac:dyDescent="0.25">
      <c r="A360" s="2" t="str">
        <f>([3]UKBuilding_List!A360)</f>
        <v>0699</v>
      </c>
      <c r="B360" s="3" t="str">
        <f>VLOOKUP(A360,[3]UKBuilding_List!$A$1:$D$376,3,FALSE)</f>
        <v>University Inn #2</v>
      </c>
      <c r="C360" s="1"/>
    </row>
    <row r="361" spans="1:3" x14ac:dyDescent="0.25">
      <c r="A361" s="2" t="str">
        <f>([3]UKBuilding_List!A361)</f>
        <v>0703</v>
      </c>
      <c r="B361" s="3" t="str">
        <f>VLOOKUP(A361,[3]UKBuilding_List!$A$1:$D$376,3,FALSE)</f>
        <v>Senior Center</v>
      </c>
      <c r="C361" s="1"/>
    </row>
    <row r="362" spans="1:3" x14ac:dyDescent="0.25">
      <c r="A362" s="2" t="str">
        <f>([3]UKBuilding_List!A362)</f>
        <v>0704</v>
      </c>
      <c r="B362" s="3" t="str">
        <f>VLOOKUP(A362,[3]UKBuilding_List!$A$1:$D$376,3,FALSE)</f>
        <v>414 Pennsylvania Ct</v>
      </c>
      <c r="C362" s="1"/>
    </row>
    <row r="363" spans="1:3" x14ac:dyDescent="0.25">
      <c r="A363" s="2" t="str">
        <f>([3]UKBuilding_List!A363)</f>
        <v>0706</v>
      </c>
      <c r="B363" s="3" t="str">
        <f>VLOOKUP(A363,[3]UKBuilding_List!$A$1:$D$376,3,FALSE)</f>
        <v>662 Maxwelton Ct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 t="str">
        <f>([3]UKBuilding_List!A369)</f>
        <v>9779</v>
      </c>
      <c r="B369" s="3" t="str">
        <f>VLOOKUP(A369,[3]UKBuilding_List!$A$1:$D$376,3,FALSE)</f>
        <v>PNC Pop Up Branch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25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25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2017-09-26T20:09:51Z</dcterms:modified>
</cp:coreProperties>
</file>