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0" windowWidth="37005" windowHeight="1393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Changes'!$A$1:$I$13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12" i="1" l="1"/>
  <c r="M14" i="1"/>
  <c r="M15" i="1"/>
  <c r="M16" i="1"/>
  <c r="M6" i="1"/>
  <c r="J12" i="1"/>
  <c r="J14" i="1"/>
  <c r="J15" i="1"/>
  <c r="J16" i="1"/>
  <c r="H19" i="1" l="1"/>
  <c r="G19" i="1"/>
  <c r="M19" i="1" l="1"/>
  <c r="K2" i="1" s="1"/>
  <c r="J19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<sst xmlns="http://schemas.openxmlformats.org/spreadsheetml/2006/main" count="129" uniqueCount="80">
  <si>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</si>
  <si>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</si>
  <si>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</si>
  <si>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</si>
  <si>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</si>
  <si>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</si>
  <si>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</si>
  <si>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</si>
  <si>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</si>
  <si>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</si>
  <si>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</si>
  <si>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</si>
  <si>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</si>
  <si>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</si>
  <si>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</si>
  <si>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</si>
  <si>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</si>
  <si>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</si>
  <si>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</si>
  <si>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</si>
  <si>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</si>
  <si>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</si>
  <si>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</si>
  <si>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</si>
  <si>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</si>
  <si>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</si>
  <si>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</si>
  <si>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</si>
  <si>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</si>
  <si>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</si>
  <si>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</si>
  <si>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</si>
  <si>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</si>
  <si>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</si>
  <si>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</si>
  <si>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</si>
  <si>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</si>
  <si>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</si>
  <si>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</si>
  <si>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</si>
  <si>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</si>
  <si>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</si>
  <si>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</si>
  <si>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</si>
  <si>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</si>
  <si>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</si>
  <si>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</si>
  <si>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</si>
  <si>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</si>
  <si>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</si>
  <si>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</si>
  <si>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</si>
  <si>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</si>
  <si>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</si>
  <si>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</si>
  <si>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</si>
  <si>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</si>
  <si>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</si>
  <si>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</si>
  <si>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</si>
  <si>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</si>
  <si>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</si>
  <si>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</si>
  <si>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</si>
  <si>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0225</t>
  </si>
  <si>
    <t>0211</t>
  </si>
  <si>
    <t>02</t>
  </si>
  <si>
    <t>0212A</t>
  </si>
  <si>
    <t>0212</t>
  </si>
  <si>
    <t>0211A</t>
  </si>
  <si>
    <t>0211B</t>
  </si>
  <si>
    <t>0211C</t>
  </si>
  <si>
    <t>0211D</t>
  </si>
  <si>
    <t>0211E</t>
  </si>
  <si>
    <t>Room Label Change: 0212A Changed To: 0212</t>
  </si>
  <si>
    <t>Square footage combine with Room ID 0211.</t>
  </si>
  <si>
    <t>2 doors need tags. Signs included in Renovation</t>
  </si>
  <si>
    <t>Existing door to remain. New tag needed. Sign included in Renovation.</t>
  </si>
  <si>
    <t>New space with new door and frame. Sign included in Renovation.</t>
  </si>
  <si>
    <t>Existing door to remain. New tag needed. Sign included in Renovation. Room ID 212A deleted.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</si>
</sst>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6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24" fillId="0" borderId="0" xfId="43" applyNumberFormat="1" applyFont="1" applyAlignment="1" applyProtection="1">
      <alignment horizontal="left"/>
      <protection locked="0"/>
    </xf>
    <xf numFmtId="49" fontId="14" fillId="0" borderId="0" xfId="0" applyNumberFormat="1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protection locked="0"/>
    </xf>
    <xf numFmtId="0" fontId="14" fillId="0" borderId="0" xfId="0" applyFont="1" applyBorder="1" applyAlignment="1" applyProtection="1">
      <alignment wrapText="1"/>
      <protection locked="0"/>
    </xf>
    <xf numFmtId="14" fontId="14" fillId="0" borderId="0" xfId="0" applyNumberFormat="1" applyFont="1" applyBorder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5"/>
  <sheetViews>
    <sheetView tabSelected="1" zoomScale="90" zoomScaleNormal="90" workbookViewId="0">
      <selection activeCell="I19" sqref="I19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5.85546875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8" t="s">
        <v>64</v>
      </c>
      <c r="C1" s="58"/>
      <c r="F1" s="18" t="s">
        <v>10</v>
      </c>
      <c r="G1" s="19">
        <v>41613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9" t="str">
        <f>VLOOKUP(B1,BuildingList!A:B,2,FALSE)</f>
        <v>T H Morgan Biological Sciences</v>
      </c>
      <c r="C2" s="59"/>
      <c r="F2" s="25" t="s">
        <v>12</v>
      </c>
      <c r="G2" s="26" t="s">
        <v>51</v>
      </c>
      <c r="J2" s="15">
        <f>G19-J19</f>
        <v>7</v>
      </c>
      <c r="K2" s="15">
        <f>H19-M19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30.75" thickTop="1" x14ac:dyDescent="0.25">
      <c r="A6" s="35" t="s">
        <v>65</v>
      </c>
      <c r="B6" s="30" t="s">
        <v>66</v>
      </c>
      <c r="C6" s="11" t="s">
        <v>22</v>
      </c>
      <c r="D6" s="17" t="s">
        <v>5</v>
      </c>
      <c r="E6" s="36">
        <v>1675</v>
      </c>
      <c r="F6" s="36">
        <v>1499</v>
      </c>
      <c r="G6" s="36" t="s">
        <v>3</v>
      </c>
      <c r="H6" s="17" t="s">
        <v>13</v>
      </c>
      <c r="I6" s="11" t="s">
        <v>76</v>
      </c>
      <c r="J6" s="10">
        <v>0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45" x14ac:dyDescent="0.25">
      <c r="A7" s="35" t="s">
        <v>69</v>
      </c>
      <c r="B7" s="30" t="s">
        <v>66</v>
      </c>
      <c r="C7" s="11" t="s">
        <v>54</v>
      </c>
      <c r="D7" s="17" t="s">
        <v>5</v>
      </c>
      <c r="E7" s="36">
        <v>129</v>
      </c>
      <c r="F7" s="36">
        <v>129</v>
      </c>
      <c r="G7" s="36" t="s">
        <v>3</v>
      </c>
      <c r="H7" s="17" t="s">
        <v>13</v>
      </c>
      <c r="I7" s="11" t="s">
        <v>78</v>
      </c>
      <c r="J7" s="10"/>
      <c r="K7" s="37"/>
      <c r="L7" s="10"/>
      <c r="M7" s="10"/>
      <c r="N7" s="37"/>
      <c r="O7" s="10"/>
    </row>
    <row r="8" spans="1:16" ht="45" x14ac:dyDescent="0.25">
      <c r="A8" s="35" t="s">
        <v>70</v>
      </c>
      <c r="B8" s="30" t="s">
        <v>66</v>
      </c>
      <c r="C8" s="11" t="s">
        <v>54</v>
      </c>
      <c r="D8" s="17" t="s">
        <v>5</v>
      </c>
      <c r="E8" s="36">
        <v>334</v>
      </c>
      <c r="F8" s="36">
        <v>334</v>
      </c>
      <c r="G8" s="36" t="s">
        <v>3</v>
      </c>
      <c r="H8" s="17" t="s">
        <v>13</v>
      </c>
      <c r="I8" s="11" t="s">
        <v>78</v>
      </c>
      <c r="J8" s="10"/>
      <c r="K8" s="37"/>
      <c r="L8" s="10"/>
      <c r="M8" s="10"/>
      <c r="N8" s="37"/>
      <c r="O8" s="10"/>
    </row>
    <row r="9" spans="1:16" ht="45" x14ac:dyDescent="0.25">
      <c r="A9" s="35" t="s">
        <v>71</v>
      </c>
      <c r="B9" s="30" t="s">
        <v>66</v>
      </c>
      <c r="C9" s="11" t="s">
        <v>54</v>
      </c>
      <c r="D9" s="17" t="s">
        <v>5</v>
      </c>
      <c r="E9" s="36">
        <v>133</v>
      </c>
      <c r="F9" s="36">
        <v>133</v>
      </c>
      <c r="G9" s="36" t="s">
        <v>3</v>
      </c>
      <c r="H9" s="17" t="s">
        <v>13</v>
      </c>
      <c r="I9" s="11" t="s">
        <v>78</v>
      </c>
      <c r="J9" s="10"/>
      <c r="K9" s="37"/>
      <c r="L9" s="10"/>
      <c r="M9" s="10"/>
      <c r="N9" s="37"/>
      <c r="O9" s="10"/>
    </row>
    <row r="10" spans="1:16" ht="45" x14ac:dyDescent="0.25">
      <c r="A10" s="35" t="s">
        <v>72</v>
      </c>
      <c r="B10" s="30" t="s">
        <v>66</v>
      </c>
      <c r="C10" s="11" t="s">
        <v>54</v>
      </c>
      <c r="D10" s="17" t="s">
        <v>5</v>
      </c>
      <c r="E10" s="36">
        <v>124</v>
      </c>
      <c r="F10" s="36">
        <v>124</v>
      </c>
      <c r="G10" s="36" t="s">
        <v>3</v>
      </c>
      <c r="H10" s="17" t="s">
        <v>13</v>
      </c>
      <c r="I10" s="11" t="s">
        <v>78</v>
      </c>
      <c r="J10" s="10"/>
      <c r="K10" s="37"/>
      <c r="L10" s="10"/>
      <c r="M10" s="10"/>
      <c r="N10" s="37"/>
      <c r="O10" s="10"/>
    </row>
    <row r="11" spans="1:16" ht="45" x14ac:dyDescent="0.25">
      <c r="A11" s="35" t="s">
        <v>73</v>
      </c>
      <c r="B11" s="30" t="s">
        <v>66</v>
      </c>
      <c r="C11" s="11" t="s">
        <v>54</v>
      </c>
      <c r="D11" s="17" t="s">
        <v>5</v>
      </c>
      <c r="E11" s="36">
        <v>13</v>
      </c>
      <c r="F11" s="36">
        <v>13</v>
      </c>
      <c r="G11" s="36" t="s">
        <v>3</v>
      </c>
      <c r="H11" s="17" t="s">
        <v>13</v>
      </c>
      <c r="I11" s="11" t="s">
        <v>77</v>
      </c>
      <c r="J11" s="10"/>
      <c r="K11" s="37"/>
      <c r="L11" s="10"/>
      <c r="M11" s="10"/>
      <c r="N11" s="37"/>
      <c r="O11" s="10"/>
    </row>
    <row r="12" spans="1:16" ht="60" x14ac:dyDescent="0.25">
      <c r="A12" s="35" t="s">
        <v>67</v>
      </c>
      <c r="B12" s="30" t="s">
        <v>66</v>
      </c>
      <c r="C12" s="11" t="s">
        <v>74</v>
      </c>
      <c r="D12" s="17" t="s">
        <v>5</v>
      </c>
      <c r="E12" s="36">
        <v>388</v>
      </c>
      <c r="F12" s="36">
        <v>390</v>
      </c>
      <c r="G12" s="36" t="s">
        <v>3</v>
      </c>
      <c r="H12" s="17" t="s">
        <v>13</v>
      </c>
      <c r="I12" s="11" t="s">
        <v>79</v>
      </c>
      <c r="J12" s="10">
        <f>IF(G12="No Change","N/A",IF(G12="New Tag Required",Lookup!F:F,IF(G12="Remove Old Tag",Lookup!F:F,IF(G12="N/A","N/A",""))))</f>
        <v>0</v>
      </c>
      <c r="K12" s="37"/>
      <c r="L12" s="10"/>
      <c r="M12" s="10" t="str">
        <f>IF(H12="No Change","N/A",IF(H12="New Tag Required",Lookup!F:F,IF(H12="Remove Old Sign",Lookup!F:F,IF(H12="N/A","N/A",""))))</f>
        <v>N/A</v>
      </c>
      <c r="N12" s="37"/>
      <c r="O12" s="10"/>
    </row>
    <row r="13" spans="1:16" ht="15" customHeight="1" x14ac:dyDescent="0.25">
      <c r="A13" s="51" t="s">
        <v>68</v>
      </c>
      <c r="B13" s="52" t="s">
        <v>66</v>
      </c>
      <c r="C13" s="53" t="s">
        <v>75</v>
      </c>
      <c r="D13" s="54" t="s">
        <v>13</v>
      </c>
      <c r="E13" s="55">
        <v>649</v>
      </c>
      <c r="F13" s="55" t="s">
        <v>13</v>
      </c>
      <c r="G13" s="55" t="s">
        <v>57</v>
      </c>
      <c r="H13" s="54" t="s">
        <v>58</v>
      </c>
      <c r="I13" s="17"/>
      <c r="J13" s="56"/>
      <c r="K13" s="57"/>
      <c r="L13" s="56"/>
      <c r="M13" s="56"/>
      <c r="N13" s="57"/>
      <c r="O13" s="56"/>
    </row>
    <row r="14" spans="1:16" x14ac:dyDescent="0.25">
      <c r="A14" s="38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ht="14.45" x14ac:dyDescent="0.3">
      <c r="A15" s="38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40"/>
      <c r="M15" s="10" t="str">
        <f>IF(H15="No Change","N/A",IF(H15="New Tag Required",Lookup!F:F,IF(H15="Remove Old Sign",Lookup!F:F,IF(H15="N/A","N/A",""))))</f>
        <v/>
      </c>
      <c r="N15" s="40"/>
    </row>
    <row r="16" spans="1:16" ht="14.45" x14ac:dyDescent="0.3">
      <c r="A16" s="38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0"/>
      <c r="M16" s="10" t="str">
        <f>IF(H16="No Change","N/A",IF(H16="New Tag Required",Lookup!F:F,IF(H16="Remove Old Sign",Lookup!F:F,IF(H16="N/A","N/A",""))))</f>
        <v/>
      </c>
      <c r="N16" s="40"/>
    </row>
    <row r="17" spans="1:14" thickBot="1" x14ac:dyDescent="0.35">
      <c r="A17" s="38"/>
      <c r="C17" s="11"/>
      <c r="E17" s="36"/>
      <c r="F17" s="36"/>
      <c r="G17" s="36"/>
      <c r="K17" s="40"/>
      <c r="N17" s="40"/>
    </row>
    <row r="18" spans="1:14" ht="43.15" x14ac:dyDescent="0.3">
      <c r="A18" s="38"/>
      <c r="C18" s="11"/>
      <c r="E18" s="36"/>
      <c r="F18" s="36"/>
      <c r="G18" s="41" t="s">
        <v>47</v>
      </c>
      <c r="H18" s="42" t="s">
        <v>48</v>
      </c>
      <c r="J18" s="43" t="s">
        <v>42</v>
      </c>
      <c r="K18" s="10"/>
      <c r="L18" s="10"/>
      <c r="M18" s="43" t="s">
        <v>43</v>
      </c>
    </row>
    <row r="19" spans="1:14" ht="15.75" thickBot="1" x14ac:dyDescent="0.3">
      <c r="A19" s="38"/>
      <c r="C19" s="11"/>
      <c r="E19" s="36"/>
      <c r="F19" s="36"/>
      <c r="G19" s="14">
        <f>COUNTIF(G6:G18,"New Tag Required")</f>
        <v>7</v>
      </c>
      <c r="H19" s="13">
        <f>COUNTIF(H6:H18,"New Sign Required")</f>
        <v>0</v>
      </c>
      <c r="J19" s="12">
        <f>COUNTIF(J6:J18,"Installed")</f>
        <v>0</v>
      </c>
      <c r="K19" s="10"/>
      <c r="L19" s="10"/>
      <c r="M19" s="12">
        <f>COUNTIF(M6:M18,"Installed")</f>
        <v>0</v>
      </c>
    </row>
    <row r="20" spans="1:14" x14ac:dyDescent="0.25">
      <c r="A20" s="38"/>
      <c r="C20" s="11"/>
      <c r="E20" s="36"/>
      <c r="F20" s="36"/>
      <c r="G20" s="36"/>
    </row>
    <row r="21" spans="1:14" x14ac:dyDescent="0.25">
      <c r="A21" s="38"/>
      <c r="C21" s="11"/>
      <c r="E21" s="36"/>
      <c r="F21" s="36"/>
      <c r="G21" s="36"/>
    </row>
    <row r="22" spans="1:14" x14ac:dyDescent="0.25">
      <c r="A22" s="38"/>
      <c r="C22" s="11"/>
      <c r="E22" s="36"/>
      <c r="F22" s="36"/>
      <c r="G22" s="36"/>
    </row>
    <row r="23" spans="1:14" x14ac:dyDescent="0.25">
      <c r="A23" s="38"/>
      <c r="C23" s="11"/>
      <c r="E23" s="36"/>
      <c r="F23" s="36"/>
      <c r="G23" s="36"/>
    </row>
    <row r="24" spans="1:14" x14ac:dyDescent="0.25">
      <c r="A24" s="38"/>
      <c r="C24" s="11"/>
      <c r="E24" s="36"/>
      <c r="F24" s="36"/>
      <c r="G24" s="36"/>
    </row>
    <row r="25" spans="1:14" x14ac:dyDescent="0.25">
      <c r="A25" s="38"/>
      <c r="C25" s="11"/>
      <c r="E25" s="36"/>
      <c r="F25" s="36"/>
      <c r="G25" s="36"/>
    </row>
    <row r="26" spans="1:14" x14ac:dyDescent="0.25">
      <c r="A26" s="38"/>
      <c r="C26" s="11"/>
      <c r="E26" s="36"/>
      <c r="F26" s="36"/>
      <c r="G26" s="36"/>
    </row>
    <row r="27" spans="1:14" x14ac:dyDescent="0.25">
      <c r="A27" s="44"/>
      <c r="C27" s="11"/>
      <c r="E27" s="36"/>
      <c r="F27" s="45"/>
      <c r="G27" s="36"/>
    </row>
    <row r="28" spans="1:14" x14ac:dyDescent="0.25">
      <c r="A28" s="44"/>
      <c r="C28" s="11"/>
      <c r="E28" s="36"/>
      <c r="F28" s="45"/>
      <c r="G28" s="36"/>
    </row>
    <row r="29" spans="1:14" x14ac:dyDescent="0.25">
      <c r="A29" s="44"/>
      <c r="C29" s="11"/>
      <c r="E29" s="36"/>
      <c r="F29" s="46"/>
      <c r="G29" s="36"/>
    </row>
    <row r="30" spans="1:14" x14ac:dyDescent="0.25">
      <c r="A30" s="38"/>
      <c r="C30" s="11"/>
      <c r="E30" s="36"/>
      <c r="F30" s="45"/>
      <c r="G30" s="36"/>
    </row>
    <row r="31" spans="1:14" x14ac:dyDescent="0.25">
      <c r="A31" s="38"/>
      <c r="C31" s="11"/>
      <c r="E31" s="36"/>
      <c r="F31" s="45"/>
      <c r="G31" s="36"/>
    </row>
    <row r="32" spans="1:14" x14ac:dyDescent="0.25">
      <c r="A32" s="47"/>
      <c r="C32" s="11"/>
      <c r="E32" s="36"/>
      <c r="F32" s="36"/>
      <c r="G32" s="36"/>
    </row>
    <row r="33" spans="1:7" x14ac:dyDescent="0.25">
      <c r="A33" s="47"/>
      <c r="C33" s="11"/>
      <c r="E33" s="36"/>
      <c r="F33" s="36"/>
      <c r="G33" s="36"/>
    </row>
    <row r="34" spans="1:7" x14ac:dyDescent="0.25">
      <c r="A34" s="47"/>
      <c r="C34" s="11"/>
      <c r="E34" s="36"/>
      <c r="F34" s="36"/>
      <c r="G34" s="36"/>
    </row>
    <row r="35" spans="1:7" x14ac:dyDescent="0.25">
      <c r="A35" s="47"/>
      <c r="C35" s="11"/>
      <c r="E35" s="36"/>
      <c r="F35" s="36"/>
      <c r="G35" s="36"/>
    </row>
    <row r="36" spans="1:7" x14ac:dyDescent="0.25">
      <c r="A36" s="48"/>
      <c r="C36" s="11"/>
      <c r="E36" s="36"/>
      <c r="F36" s="39"/>
      <c r="G36" s="36"/>
    </row>
    <row r="37" spans="1:7" x14ac:dyDescent="0.25">
      <c r="A37" s="47"/>
      <c r="C37" s="11"/>
      <c r="E37" s="36"/>
      <c r="F37" s="36"/>
      <c r="G37" s="36"/>
    </row>
    <row r="38" spans="1:7" x14ac:dyDescent="0.25">
      <c r="A38" s="47"/>
      <c r="C38" s="11"/>
      <c r="E38" s="36"/>
      <c r="F38" s="36"/>
      <c r="G38" s="36"/>
    </row>
    <row r="39" spans="1:7" x14ac:dyDescent="0.25">
      <c r="A39" s="38"/>
      <c r="C39" s="11"/>
      <c r="E39" s="36"/>
      <c r="F39" s="36"/>
      <c r="G39" s="36"/>
    </row>
    <row r="40" spans="1:7" x14ac:dyDescent="0.25">
      <c r="A40" s="38"/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185" spans="3:3" x14ac:dyDescent="0.25">
      <c r="C185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4:G38 G6:G11 G13:G17">
    <cfRule type="containsText" dxfId="28" priority="122" operator="containsText" text="New Tag Required">
      <formula>NOT(ISERROR(SEARCH("New Tag Required",G6)))</formula>
    </cfRule>
  </conditionalFormatting>
  <conditionalFormatting sqref="D6:D11 D13:D84">
    <cfRule type="containsText" dxfId="27" priority="121" operator="containsText" text="Yes">
      <formula>NOT(ISERROR(SEARCH("Yes",D6)))</formula>
    </cfRule>
  </conditionalFormatting>
  <conditionalFormatting sqref="H24:H84 H185:H406 H6:H17">
    <cfRule type="containsText" dxfId="26" priority="109" operator="containsText" text="New Sign Required">
      <formula>NOT(ISERROR(SEARCH("New Sign Required",H6)))</formula>
    </cfRule>
  </conditionalFormatting>
  <conditionalFormatting sqref="G24:G84 G6:H11 H12 G13:H17">
    <cfRule type="containsText" dxfId="25" priority="108" operator="containsText" text="Action Required">
      <formula>NOT(ISERROR(SEARCH("Action Required",G6)))</formula>
    </cfRule>
  </conditionalFormatting>
  <conditionalFormatting sqref="H24:H84">
    <cfRule type="containsText" dxfId="24" priority="107" operator="containsText" text="Action Required">
      <formula>NOT(ISERROR(SEARCH("Action Required",H24)))</formula>
    </cfRule>
  </conditionalFormatting>
  <conditionalFormatting sqref="G20:G23">
    <cfRule type="containsText" dxfId="23" priority="49" operator="containsText" text="New Tag Required">
      <formula>NOT(ISERROR(SEARCH("New Tag Required",G20)))</formula>
    </cfRule>
  </conditionalFormatting>
  <conditionalFormatting sqref="H20:H23">
    <cfRule type="containsText" dxfId="22" priority="47" operator="containsText" text="New Sign Required">
      <formula>NOT(ISERROR(SEARCH("New Sign Required",H20)))</formula>
    </cfRule>
  </conditionalFormatting>
  <conditionalFormatting sqref="G20:G23">
    <cfRule type="containsText" dxfId="21" priority="46" operator="containsText" text="Action Required">
      <formula>NOT(ISERROR(SEARCH("Action Required",G20)))</formula>
    </cfRule>
  </conditionalFormatting>
  <conditionalFormatting sqref="H20:H23">
    <cfRule type="containsText" dxfId="20" priority="45" operator="containsText" text="Action Required">
      <formula>NOT(ISERROR(SEARCH("Action Required",H20)))</formula>
    </cfRule>
  </conditionalFormatting>
  <conditionalFormatting sqref="D85:D184">
    <cfRule type="containsText" dxfId="19" priority="41" operator="containsText" text="Yes">
      <formula>NOT(ISERROR(SEARCH("Yes",D85)))</formula>
    </cfRule>
  </conditionalFormatting>
  <conditionalFormatting sqref="H85:H184">
    <cfRule type="containsText" dxfId="18" priority="40" operator="containsText" text="New Sign Required">
      <formula>NOT(ISERROR(SEARCH("New Sign Required",H85)))</formula>
    </cfRule>
  </conditionalFormatting>
  <conditionalFormatting sqref="G85:G184">
    <cfRule type="containsText" dxfId="17" priority="39" operator="containsText" text="Action Required">
      <formula>NOT(ISERROR(SEARCH("Action Required",G85)))</formula>
    </cfRule>
  </conditionalFormatting>
  <conditionalFormatting sqref="H85:H184">
    <cfRule type="containsText" dxfId="16" priority="38" operator="containsText" text="Action Required">
      <formula>NOT(ISERROR(SEARCH("Action Required",H85)))</formula>
    </cfRule>
  </conditionalFormatting>
  <conditionalFormatting sqref="D12">
    <cfRule type="containsText" dxfId="15" priority="24" operator="containsText" text="Yes">
      <formula>NOT(ISERROR(SEARCH("Yes",D12)))</formula>
    </cfRule>
  </conditionalFormatting>
  <conditionalFormatting sqref="G12">
    <cfRule type="containsText" dxfId="14" priority="23" operator="containsText" text="New Tag Required">
      <formula>NOT(ISERROR(SEARCH("New Tag Required",G12)))</formula>
    </cfRule>
  </conditionalFormatting>
  <conditionalFormatting sqref="H12">
    <cfRule type="containsText" dxfId="13" priority="22" operator="containsText" text="New Sign Required">
      <formula>NOT(ISERROR(SEARCH("New Sign Required",H12)))</formula>
    </cfRule>
  </conditionalFormatting>
  <conditionalFormatting sqref="G12">
    <cfRule type="containsText" dxfId="12" priority="21" operator="containsText" text="Action Required">
      <formula>NOT(ISERROR(SEARCH("Action Required",G12)))</formula>
    </cfRule>
  </conditionalFormatting>
  <conditionalFormatting sqref="H12">
    <cfRule type="containsText" dxfId="11" priority="20" operator="containsText" text="Action Required">
      <formula>NOT(ISERROR(SEARCH("Action Required",H12)))</formula>
    </cfRule>
  </conditionalFormatting>
  <conditionalFormatting sqref="J2:N2">
    <cfRule type="cellIs" dxfId="10" priority="15" operator="notEqual">
      <formula>0</formula>
    </cfRule>
  </conditionalFormatting>
  <conditionalFormatting sqref="J6:J16">
    <cfRule type="cellIs" dxfId="9" priority="14" operator="equal">
      <formula>0</formula>
    </cfRule>
  </conditionalFormatting>
  <conditionalFormatting sqref="M6:M16">
    <cfRule type="cellIs" dxfId="8" priority="13" operator="equal">
      <formula>0</formula>
    </cfRule>
  </conditionalFormatting>
  <conditionalFormatting sqref="J6:J16 M6:M16">
    <cfRule type="cellIs" dxfId="7" priority="10" operator="equal">
      <formula>"In Progress"</formula>
    </cfRule>
    <cfRule type="cellIs" dxfId="6" priority="11" operator="equal">
      <formula>"Log Issues"</formula>
    </cfRule>
    <cfRule type="cellIs" dxfId="5" priority="12" operator="equal">
      <formula>"N/A"</formula>
    </cfRule>
  </conditionalFormatting>
  <conditionalFormatting sqref="K6:L13">
    <cfRule type="expression" dxfId="4" priority="9">
      <formula>$J6="Log Issues"</formula>
    </cfRule>
  </conditionalFormatting>
  <conditionalFormatting sqref="N6:N13">
    <cfRule type="expression" dxfId="3" priority="8">
      <formula>$M6="Log Issues"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5:H389">
      <formula1>DoorSignage</formula1>
    </dataValidation>
    <dataValidation type="list" allowBlank="1" showInputMessage="1" showErrorMessage="1" sqref="D6:D59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H20:H184 H17</xm:sqref>
        </x14:dataValidation>
        <x14:dataValidation type="list" allowBlank="1" showInputMessage="1" showErrorMessage="1">
          <x14:formula1>
            <xm:f>Lookup!$A$1:$A$4</xm:f>
          </x14:formula1>
          <xm:sqref>G20:G184 G17</xm:sqref>
        </x14:dataValidation>
        <x14:dataValidation type="list" allowBlank="1" showInputMessage="1" showErrorMessage="1">
          <x14:formula1>
            <xm:f>[1]Lookup!#REF!</xm:f>
          </x14:formula1>
          <xm:sqref>O6:O13</xm:sqref>
        </x14:dataValidation>
        <x14:dataValidation type="list" allowBlank="1" showInputMessage="1">
          <x14:formula1>
            <xm:f>Lookup!$E$1:$E$18</xm:f>
          </x14:formula1>
          <xm:sqref>C6:C12 C14:C184</xm:sqref>
        </x14:dataValidation>
        <x14:dataValidation type="list" allowBlank="1" showInputMessage="1" showErrorMessage="1">
          <x14:formula1>
            <xm:f>Lookup!$A$1:$A$8</xm:f>
          </x14:formula1>
          <xm:sqref>G6:G16</xm:sqref>
        </x14:dataValidation>
        <x14:dataValidation type="list" allowBlank="1" showInputMessage="1" showErrorMessage="1">
          <x14:formula1>
            <xm:f>Lookup!$D$1:$D$10</xm:f>
          </x14:formula1>
          <xm:sqref>H6:H16</xm:sqref>
        </x14:dataValidation>
        <x14:dataValidation type="list" allowBlank="1" showInputMessage="1" showErrorMessage="1">
          <x14:formula1>
            <xm:f>Lookup!$F$1:$F$7</xm:f>
          </x14:formula1>
          <xm:sqref>J6:J16</xm:sqref>
        </x14:dataValidation>
        <x14:dataValidation type="list" allowBlank="1" showInputMessage="1" showErrorMessage="1">
          <x14:formula1>
            <xm:f>Lookup!$F$1:$F$8</xm:f>
          </x14:formula1>
          <xm:sqref>M6:M16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0" t="s">
        <v>52</v>
      </c>
    </row>
    <row r="10" spans="1:6" s="1" customFormat="1" ht="14.45" x14ac:dyDescent="0.3">
      <c r="E10" s="50" t="s">
        <v>33</v>
      </c>
    </row>
    <row r="11" spans="1:6" ht="14.45" x14ac:dyDescent="0.3">
      <c r="E11" s="50" t="s">
        <v>20</v>
      </c>
    </row>
    <row r="12" spans="1:6" ht="14.45" x14ac:dyDescent="0.3">
      <c r="E12" s="50" t="s">
        <v>24</v>
      </c>
    </row>
    <row r="13" spans="1:6" ht="14.45" x14ac:dyDescent="0.3">
      <c r="E13" s="50" t="s">
        <v>55</v>
      </c>
    </row>
    <row r="14" spans="1:6" ht="14.45" x14ac:dyDescent="0.3">
      <c r="E14" s="50" t="s">
        <v>53</v>
      </c>
    </row>
    <row r="15" spans="1:6" ht="14.45" x14ac:dyDescent="0.3">
      <c r="E15" s="50" t="s">
        <v>22</v>
      </c>
    </row>
    <row r="16" spans="1:6" ht="14.45" x14ac:dyDescent="0.3">
      <c r="E16" s="50" t="s">
        <v>26</v>
      </c>
    </row>
    <row r="17" spans="1:7" ht="14.45" x14ac:dyDescent="0.3">
      <c r="E17" s="50" t="s">
        <v>23</v>
      </c>
    </row>
    <row r="18" spans="1:7" ht="14.45" x14ac:dyDescent="0.3">
      <c r="E18" s="50" t="s">
        <v>25</v>
      </c>
    </row>
    <row r="19" spans="1:7" ht="14.45" x14ac:dyDescent="0.3">
      <c r="E19" s="7"/>
    </row>
    <row r="20" spans="1:7" ht="14.45" x14ac:dyDescent="0.3">
      <c r="A20" s="49"/>
      <c r="B20" s="49"/>
      <c r="C20" s="49"/>
      <c r="D20" s="49"/>
      <c r="F20" s="49"/>
      <c r="G20" s="49"/>
    </row>
    <row r="21" spans="1:7" ht="14.45" x14ac:dyDescent="0.3">
      <c r="A21" s="49"/>
      <c r="B21" s="49"/>
      <c r="C21" s="49"/>
      <c r="D21" s="49"/>
      <c r="F21" s="49"/>
      <c r="G21" s="49"/>
    </row>
    <row r="22" spans="1:7" ht="14.45" x14ac:dyDescent="0.3">
      <c r="A22" s="49"/>
      <c r="B22" s="49"/>
      <c r="C22" s="49"/>
      <c r="D22" s="49"/>
      <c r="F22" s="49"/>
      <c r="G22" s="49"/>
    </row>
    <row r="23" spans="1:7" ht="14.45" x14ac:dyDescent="0.3">
      <c r="A23" s="49"/>
      <c r="B23" s="49"/>
      <c r="C23" s="49"/>
      <c r="D23" s="49"/>
      <c r="F23" s="49"/>
      <c r="G23" s="49"/>
    </row>
    <row r="24" spans="1:7" ht="14.45" x14ac:dyDescent="0.3">
      <c r="A24" s="49"/>
      <c r="B24" s="49"/>
      <c r="C24" s="49"/>
      <c r="D24" s="49"/>
      <c r="F24" s="49"/>
      <c r="G24" s="49"/>
    </row>
    <row r="25" spans="1:7" ht="14.45" x14ac:dyDescent="0.3">
      <c r="A25" s="49"/>
      <c r="B25" s="49"/>
      <c r="C25" s="49"/>
      <c r="D25" s="49"/>
      <c r="F25" s="49"/>
      <c r="G25" s="49"/>
    </row>
    <row r="26" spans="1:7" ht="14.45" x14ac:dyDescent="0.3">
      <c r="A26" s="49"/>
      <c r="B26" s="49"/>
      <c r="C26" s="49"/>
      <c r="D26" s="49"/>
      <c r="F26" s="49"/>
      <c r="G26" s="49"/>
    </row>
    <row r="27" spans="1:7" ht="14.45" x14ac:dyDescent="0.3">
      <c r="A27" s="49"/>
      <c r="B27" s="49"/>
      <c r="C27" s="49"/>
      <c r="D27" s="49"/>
      <c r="F27" s="49"/>
      <c r="G27" s="49"/>
    </row>
    <row r="28" spans="1:7" ht="14.45" x14ac:dyDescent="0.3">
      <c r="A28" s="49"/>
      <c r="B28" s="49"/>
      <c r="C28" s="49"/>
      <c r="D28" s="49"/>
      <c r="F28" s="49"/>
      <c r="G28" s="49"/>
    </row>
    <row r="29" spans="1:7" ht="14.45" x14ac:dyDescent="0.3">
      <c r="A29" s="49"/>
      <c r="B29" s="49"/>
      <c r="C29" s="49"/>
      <c r="D29" s="49"/>
      <c r="F29" s="49"/>
      <c r="G29" s="49"/>
    </row>
    <row r="30" spans="1:7" ht="14.45" x14ac:dyDescent="0.3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2013-12-06T14:40:02Z</dcterms:modified>
</cp:coreProperties>
</file>