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24\"/>
    </mc:Choice>
  </mc:AlternateContent>
  <bookViews>
    <workbookView xWindow="0" yWindow="0" windowWidth="28800" windowHeight="108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Changes'!$A$1:$I$38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42" i="1" l="1"/>
  <c r="M29" i="1" l="1"/>
  <c r="J29" i="1"/>
  <c r="M28" i="1"/>
  <c r="J28" i="1"/>
  <c r="M32" i="1"/>
  <c r="J32" i="1"/>
  <c r="M31" i="1"/>
  <c r="J31" i="1"/>
  <c r="J27" i="1"/>
  <c r="M27" i="1"/>
  <c r="J30" i="1"/>
  <c r="M30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6" i="1"/>
  <c r="M17" i="1"/>
  <c r="M18" i="1"/>
  <c r="M19" i="1"/>
  <c r="M20" i="1"/>
  <c r="M21" i="1"/>
  <c r="M22" i="1"/>
  <c r="M23" i="1"/>
  <c r="M33" i="1"/>
  <c r="M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33" i="1"/>
  <c r="H36" i="1" l="1"/>
  <c r="G36" i="1"/>
  <c r="M36" i="1" l="1"/>
  <c r="K2" i="1" s="1"/>
  <c r="J3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  <c r="F42" i="1"/>
</calcChain>
</file>

<file path=xl/sharedStrings.xml><?xml version="1.0" encoding="utf-8"?>
<sst xmlns="http://schemas.openxmlformats.org/spreadsheetml/2006/main" count="511" uniqueCount="283">
  <si>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</si>
  <si>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</si>
  <si>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</si>
  <si>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</si>
  <si>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</si>
  <si>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</si>
  <si>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</si>
  <si>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</si>
  <si>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</si>
  <si>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</si>
  <si>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</si>
  <si>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</si>
  <si>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</si>
  <si>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</si>
  <si>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</si>
  <si>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</si>
  <si>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</si>
  <si>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</si>
  <si>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</si>
  <si>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</si>
  <si>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</si>
  <si>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</si>
  <si>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</si>
  <si>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</si>
  <si>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</si>
  <si>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</si>
  <si>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</si>
  <si>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</si>
  <si>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</si>
  <si>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</si>
  <si>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</si>
  <si>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</si>
  <si>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</si>
  <si>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</si>
  <si>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</si>
  <si>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</si>
  <si>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</si>
  <si>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</si>
  <si>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</si>
  <si>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</si>
  <si>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</si>
  <si>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</si>
  <si>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</si>
  <si>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</si>
  <si>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</si>
  <si>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</si>
  <si>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</si>
  <si>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</si>
  <si>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</si>
  <si>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</si>
  <si>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</si>
  <si>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</si>
  <si>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</si>
  <si>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</si>
  <si>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</si>
  <si>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</si>
  <si>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</si>
  <si>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</si>
  <si>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</si>
  <si>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</si>
  <si>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</si>
  <si>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</si>
  <si>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</si>
  <si>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</si>
  <si>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</si>
  <si>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</si>
  <si>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</si>
  <si>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</si>
  <si>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</si>
  <si>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</si>
  <si>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</si>
  <si>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</si>
  <si>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</si>
  <si>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</si>
  <si>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</si>
  <si>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0224</t>
  </si>
  <si>
    <t>1</t>
  </si>
  <si>
    <t>2</t>
  </si>
  <si>
    <t>3</t>
  </si>
  <si>
    <t>4A</t>
  </si>
  <si>
    <t>4B</t>
  </si>
  <si>
    <t>4</t>
  </si>
  <si>
    <t>2A</t>
  </si>
  <si>
    <t>2B</t>
  </si>
  <si>
    <t>2C</t>
  </si>
  <si>
    <t>2D</t>
  </si>
  <si>
    <t>6A</t>
  </si>
  <si>
    <t>6B</t>
  </si>
  <si>
    <t>6C</t>
  </si>
  <si>
    <t>6D</t>
  </si>
  <si>
    <t>6E</t>
  </si>
  <si>
    <t>00</t>
  </si>
  <si>
    <t>15B1</t>
  </si>
  <si>
    <t>Room Label Change: 1 Changed To 15B1</t>
  </si>
  <si>
    <t>at Existing  door</t>
  </si>
  <si>
    <t>Patio area under drip line</t>
  </si>
  <si>
    <t>Interior Gallery</t>
  </si>
  <si>
    <t>Conference</t>
  </si>
  <si>
    <t>Assistant Director</t>
  </si>
  <si>
    <t>Director</t>
  </si>
  <si>
    <t>Office 2</t>
  </si>
  <si>
    <t>Office 1</t>
  </si>
  <si>
    <t xml:space="preserve">Lobby Gallery </t>
  </si>
  <si>
    <t>Corridor Gallery</t>
  </si>
  <si>
    <t>Calligraphy</t>
  </si>
  <si>
    <t>Multi-purpose room</t>
  </si>
  <si>
    <t>Open Office</t>
  </si>
  <si>
    <t>Work room</t>
  </si>
  <si>
    <t>Small Classroom</t>
  </si>
  <si>
    <t>High-Tceh Classroom</t>
  </si>
  <si>
    <t>Storage</t>
  </si>
  <si>
    <t>Existing Storage</t>
  </si>
  <si>
    <t>Entrance to Confucius Institute</t>
  </si>
  <si>
    <t>BASEMENT GSF</t>
  </si>
  <si>
    <t>01</t>
  </si>
  <si>
    <t>02</t>
  </si>
  <si>
    <t>03</t>
  </si>
  <si>
    <t>1ST GSF</t>
  </si>
  <si>
    <t>2ND GSF</t>
  </si>
  <si>
    <t>3RD GSF</t>
  </si>
  <si>
    <t>GSF</t>
  </si>
  <si>
    <t>Verify status of tags and door signage with construction in field.  See GSF updates at bottom of spreadsheet.  Room Names are added in 'Comments' from consultant drawings.</t>
  </si>
  <si>
    <t>Number Re-used in different location</t>
  </si>
  <si>
    <t>Room Label Change: XA002 Changed To XA003</t>
  </si>
  <si>
    <t>Room Label Change: XA003 Changed To XA005</t>
  </si>
  <si>
    <t>Patio Garden - uncovered, not tracked in eBarS</t>
  </si>
  <si>
    <t>Patio North - uncovered, not tracked in eBarS</t>
  </si>
  <si>
    <t>LX-0224-00-02</t>
  </si>
  <si>
    <t>LITTLE FINE ARTS LIB - Room 002</t>
  </si>
  <si>
    <t>LX-0224-00-04A</t>
  </si>
  <si>
    <t>LITTLE FINE ARTS LIB - Room 04A</t>
  </si>
  <si>
    <t>LX-0224-00-06</t>
  </si>
  <si>
    <t>LITTLE FINE ARTS LIB - Room 006</t>
  </si>
  <si>
    <t>LITTLE FINE ARTS LIB - Room 02A</t>
  </si>
  <si>
    <t>LITTLE FINE ARTS LIB - Room 02B</t>
  </si>
  <si>
    <t>LITTLE FINE ARTS LIB - Room 02C</t>
  </si>
  <si>
    <t>LITTLE FINE ARTS LIB - Room 02D</t>
  </si>
  <si>
    <t>LITTLE FINE ARTS LIB - Room 06A</t>
  </si>
  <si>
    <t>LITTLE FINE ARTS LIB - Room 06B</t>
  </si>
  <si>
    <t>LITTLE FINE ARTS LIB - Room 06C</t>
  </si>
  <si>
    <t>LITTLE FINE ARTS LIB - Room 06D</t>
  </si>
  <si>
    <t>LITTLE FINE ARTS LIB - Room 06E</t>
  </si>
  <si>
    <t>LX-0224-00-0002A</t>
  </si>
  <si>
    <t>LX-0224-00-0002B</t>
  </si>
  <si>
    <t>LX-0224-00-0002C</t>
  </si>
  <si>
    <t>LX-0224-00-0002D</t>
  </si>
  <si>
    <t>LX-0224-00-0006A</t>
  </si>
  <si>
    <t>LX-0224-00-0006B</t>
  </si>
  <si>
    <t>LX-0224-00-0006C</t>
  </si>
  <si>
    <t>LX-0224-00-0006D</t>
  </si>
  <si>
    <t>LX-0224-00-0006E</t>
  </si>
  <si>
    <t>LX-0224-00-01</t>
  </si>
  <si>
    <t>LITTLE FINE ARTS LIB - Room 001</t>
  </si>
  <si>
    <t>LX-0224-00-0001</t>
  </si>
  <si>
    <t>LX-0224-00-0002</t>
  </si>
  <si>
    <t>LITTLE FINE ARTS LIB - Room 01</t>
  </si>
  <si>
    <t>LITTLE FINE ARTS LIB - Room 02</t>
  </si>
  <si>
    <t>LX-0224-00-03</t>
  </si>
  <si>
    <t>LITTLE FINE ARTS LIB - Room 003</t>
  </si>
  <si>
    <t>LX-0224-00-04</t>
  </si>
  <si>
    <t>LITTLE FINE ARTS LIB - Room 004</t>
  </si>
  <si>
    <t>LX-0224-00-0003</t>
  </si>
  <si>
    <t>LX-0224-00-0004</t>
  </si>
  <si>
    <t>LITTLE FINE ARTS LIB - Room 04</t>
  </si>
  <si>
    <t>LITTLE FINE ARTS LIB - Room 03</t>
  </si>
  <si>
    <t>LX-0224-00-05</t>
  </si>
  <si>
    <t>LITTLE FINE ARTS LIB - Room 005</t>
  </si>
  <si>
    <t>LX-0224-00-0005</t>
  </si>
  <si>
    <t>LX-0224-00-0006</t>
  </si>
  <si>
    <t>LITTLE FINE ARTS LIB - Room 05</t>
  </si>
  <si>
    <t>LITTLE FINE ARTS LIB - Room 06</t>
  </si>
  <si>
    <t>LX-0224-00-07</t>
  </si>
  <si>
    <t>LITTLE FINE ARTS LIB - Room 007</t>
  </si>
  <si>
    <t>LX-0224-00-08</t>
  </si>
  <si>
    <t>LITTLE FINE ARTS LIB - Room 008</t>
  </si>
  <si>
    <t>LX-0224-00-09</t>
  </si>
  <si>
    <t>LITTLE FINE ARTS LIB - Room 009</t>
  </si>
  <si>
    <t>LX-0224-00-10</t>
  </si>
  <si>
    <t>LITTLE FINE ARTS LIB - Room 010</t>
  </si>
  <si>
    <t>LX-0224-00-11</t>
  </si>
  <si>
    <t>LITTLE FINE ARTS LIB - Room 011</t>
  </si>
  <si>
    <t>LX-0224-00-12</t>
  </si>
  <si>
    <t>LITTLE FINE ARTS LIB - Room 012</t>
  </si>
  <si>
    <t>LX-0224-00-13</t>
  </si>
  <si>
    <t>LITTLE FINE ARTS LIB - Room 013</t>
  </si>
  <si>
    <t>LX-0224-00-14</t>
  </si>
  <si>
    <t>LITTLE FINE ARTS LIB - Room 014</t>
  </si>
  <si>
    <t>LX-0224-00-0007</t>
  </si>
  <si>
    <t>LX-0224-00-0008</t>
  </si>
  <si>
    <t>LX-0224-00-0009</t>
  </si>
  <si>
    <t>LX-0224-00-0010</t>
  </si>
  <si>
    <t>LX-0224-00-0011</t>
  </si>
  <si>
    <t>LX-0224-00-0012</t>
  </si>
  <si>
    <t>LX-0224-00-0013</t>
  </si>
  <si>
    <t>LX-0224-00-0014</t>
  </si>
  <si>
    <t>LITTLE FINE ARTS LIB - Room 14</t>
  </si>
  <si>
    <t>LITTLE FINE ARTS LIB - Room 13</t>
  </si>
  <si>
    <t>LITTLE FINE ARTS LIB - Room 12</t>
  </si>
  <si>
    <t>LITTLE FINE ARTS LIB - Room 11</t>
  </si>
  <si>
    <t>LITTLE FINE ARTS LIB - Room 10</t>
  </si>
  <si>
    <t>LITTLE FINE ARTS LIB - Room 09</t>
  </si>
  <si>
    <t>LITTLE FINE ARTS LIB - Room 08</t>
  </si>
  <si>
    <t>LITTLE FINE ARTS LIB - Room 07</t>
  </si>
  <si>
    <t>LX-0224-00-0004A</t>
  </si>
  <si>
    <t>LX-0224-00-0004B</t>
  </si>
  <si>
    <t>LITTLE FINE ARTS LIB - Room 04B</t>
  </si>
  <si>
    <t>LX-0224-00-04B</t>
  </si>
  <si>
    <t>LX-0224-00-15</t>
  </si>
  <si>
    <t>LITTLE FINE ARTS LIB - Room 015</t>
  </si>
  <si>
    <t>LX-0224-00-15A</t>
  </si>
  <si>
    <t>LITTLE FINE ARTS LIB - Room 15A</t>
  </si>
  <si>
    <t>LX-0224-00-15B</t>
  </si>
  <si>
    <t>LITTLE FINE ARTS LIB - Room 15B</t>
  </si>
  <si>
    <t>add</t>
  </si>
  <si>
    <t>LX-0224-00-0015</t>
  </si>
  <si>
    <t>LX-0224-00-0015A</t>
  </si>
  <si>
    <t>LX-0224-00-0015B</t>
  </si>
  <si>
    <t>LITTLE FINE ARTS LIB - Room 15</t>
  </si>
  <si>
    <t>LX-0224-00-16</t>
  </si>
  <si>
    <t>LITTLE FINE ARTS LIB - Room 016</t>
  </si>
  <si>
    <t>LX-0224-00-0016</t>
  </si>
  <si>
    <t>LITTLE FINE ARTS LIB - Room 16</t>
  </si>
  <si>
    <t>LX-0224-00-17</t>
  </si>
  <si>
    <t>LITTLE FINE ARTS LIB - Room 017</t>
  </si>
  <si>
    <t>move equip to new room 4A</t>
  </si>
  <si>
    <t>LX-0224-00-18</t>
  </si>
  <si>
    <t>LITTLE FINE ARTS LIB - Room 018</t>
  </si>
  <si>
    <t>LX-0224-00-19</t>
  </si>
  <si>
    <t>LITTLE FINE ARTS LIB - Room 019</t>
  </si>
  <si>
    <t>LX-0224-00-20</t>
  </si>
  <si>
    <t>LITTLE FINE ARTS LIB - Room 020</t>
  </si>
  <si>
    <t>LX-0224-00-0018</t>
  </si>
  <si>
    <t>LX-0224-00-0019</t>
  </si>
  <si>
    <t>LX-0224-00-0020</t>
  </si>
  <si>
    <t>LITTLE FINE ARTS LIB - Room 20</t>
  </si>
  <si>
    <t>LITTLE FINE ARTS LIB - Room 19</t>
  </si>
  <si>
    <t>LITTLE FINE ARTS LIB - Room 18</t>
  </si>
  <si>
    <t>LX-0224-00-21</t>
  </si>
  <si>
    <t>LITTLE FINE ARTS LIB - Room 021</t>
  </si>
  <si>
    <t>LX-0224-00-22</t>
  </si>
  <si>
    <t>LITTLE FINE ARTS LIB - Room 022</t>
  </si>
  <si>
    <t>LX-0224-00-23</t>
  </si>
  <si>
    <t>LITTLE FINE ARTS LIB - Room 023</t>
  </si>
  <si>
    <t>LX-0224-00-24</t>
  </si>
  <si>
    <t>LITTLE FINE ARTS LIB - Room 024</t>
  </si>
  <si>
    <t>LX-0224-00-25</t>
  </si>
  <si>
    <t>LITTLE FINE ARTS LIB - Room 025</t>
  </si>
  <si>
    <t>LX-0224-00-26</t>
  </si>
  <si>
    <t>LITTLE FINE ARTS LIB - Room 26</t>
  </si>
  <si>
    <t>LX-0224-00-0021</t>
  </si>
  <si>
    <t>LX-0224-00-0015B1</t>
  </si>
  <si>
    <t>LITTLE FINE ARTS LIB - Room 15B1</t>
  </si>
  <si>
    <t>LX-0224-00-0023</t>
  </si>
  <si>
    <t>LX-0224-00-0024</t>
  </si>
  <si>
    <t>LX-0224-00-0025</t>
  </si>
  <si>
    <t>LX-0224-00-0026</t>
  </si>
  <si>
    <t>LITTLE FINE ARTS LIB - Room 23</t>
  </si>
  <si>
    <t>LITTLE FINE ARTS LIB - Room 21</t>
  </si>
  <si>
    <t>LITTLE FINE ARTS LIB - Room 24</t>
  </si>
  <si>
    <t>LITTLE FINE ARTS LIB - Room 25</t>
  </si>
  <si>
    <t>LX-0224-00-X0001</t>
  </si>
  <si>
    <t>LITTLE FINE ARTS LIB - Dock Lift</t>
  </si>
  <si>
    <t>LX-0224-00-XA0001</t>
  </si>
  <si>
    <t>LX-0224-00-XA0002</t>
  </si>
  <si>
    <t>LX-0224-00-XA0003</t>
  </si>
  <si>
    <t>LX-0224-00-XA0005</t>
  </si>
  <si>
    <t>LX-0224-00-XE0001</t>
  </si>
  <si>
    <t>LX-0224-00-XE0002</t>
  </si>
  <si>
    <t>LITTLE FINE ARTS LIB - Garden</t>
  </si>
  <si>
    <t>LITTLE FINE ARTS LIB - N Patio</t>
  </si>
  <si>
    <t>LITTLE FINE ARTS LIB - E Entrance</t>
  </si>
  <si>
    <t>LITTLE FINE ARTS LIB - N Entrance</t>
  </si>
  <si>
    <t>LITTLE FINE ARTS LIB - Cov Patio</t>
  </si>
  <si>
    <t>LITTLE FINE ARTS LIB - SE Entrance</t>
  </si>
  <si>
    <t>Room Label Change: 17 Changed To 4A</t>
  </si>
  <si>
    <t>ST0001A</t>
  </si>
  <si>
    <t>XA0002</t>
  </si>
  <si>
    <t>XA0003</t>
  </si>
  <si>
    <t>XA0005</t>
  </si>
  <si>
    <t>XE0001</t>
  </si>
  <si>
    <t>XE0002</t>
  </si>
  <si>
    <t>PC0003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</si>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</sst>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ont="1" applyFill="1" applyProtection="1">
      <protection locked="0"/>
    </xf>
    <xf numFmtId="49" fontId="0" fillId="38" borderId="0" xfId="0" applyNumberFormat="1" applyFill="1" applyProtection="1"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Alignment="1" applyProtection="1">
      <protection locked="0"/>
    </xf>
    <xf numFmtId="49" fontId="0" fillId="39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Kroger Field</v>
          </cell>
          <cell r="D173" t="str">
            <v>Kroger Field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EJ Nutter Training Center</v>
          </cell>
          <cell r="D213" t="str">
            <v>EJ Nutter Training Center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0462</v>
          </cell>
          <cell r="B280">
            <v>462</v>
          </cell>
          <cell r="C280" t="str">
            <v>Sarah Bennett Holmes Hall</v>
          </cell>
          <cell r="D280" t="str">
            <v>Sarah Bennett Holmes Hall</v>
          </cell>
        </row>
        <row r="281">
          <cell r="A281" t="str">
            <v>0463</v>
          </cell>
          <cell r="B281">
            <v>463</v>
          </cell>
          <cell r="C281" t="str">
            <v>Cleona Belle Matthews Boyd Hall</v>
          </cell>
          <cell r="D281" t="str">
            <v>Cleona Belle Matthews Boyd Hall</v>
          </cell>
        </row>
        <row r="282">
          <cell r="A282" t="str">
            <v>0465</v>
          </cell>
          <cell r="B282">
            <v>465</v>
          </cell>
          <cell r="C282" t="str">
            <v>Pavilion at Kroger Field</v>
          </cell>
          <cell r="D282" t="str">
            <v>Pavilion at Kroger Field</v>
          </cell>
        </row>
        <row r="283">
          <cell r="A283" t="str">
            <v>0467</v>
          </cell>
          <cell r="B283">
            <v>467</v>
          </cell>
          <cell r="C283" t="str">
            <v>220 Transcript Ave</v>
          </cell>
          <cell r="D283" t="str">
            <v>220 Transcript Ave</v>
          </cell>
        </row>
        <row r="284">
          <cell r="A284" t="str">
            <v>0473</v>
          </cell>
          <cell r="B284">
            <v>473</v>
          </cell>
          <cell r="C284" t="str">
            <v>505 Oldham Ct</v>
          </cell>
          <cell r="D284" t="str">
            <v>505 Oldham Ct</v>
          </cell>
        </row>
        <row r="285">
          <cell r="A285" t="str">
            <v>0481</v>
          </cell>
          <cell r="B285">
            <v>481</v>
          </cell>
          <cell r="C285" t="str">
            <v>LCC Academic Tech Building</v>
          </cell>
          <cell r="D285" t="str">
            <v>LCC Academic Tech Building</v>
          </cell>
        </row>
        <row r="286">
          <cell r="A286" t="str">
            <v>0484</v>
          </cell>
          <cell r="B286">
            <v>484</v>
          </cell>
          <cell r="C286" t="str">
            <v>Real Properties Garage</v>
          </cell>
          <cell r="D286" t="str">
            <v>Real Properties Garage</v>
          </cell>
        </row>
        <row r="287">
          <cell r="A287" t="str">
            <v>0485</v>
          </cell>
          <cell r="B287">
            <v>485</v>
          </cell>
          <cell r="C287" t="str">
            <v>Boone Tennis Stadium</v>
          </cell>
          <cell r="D287" t="str">
            <v>Boone Tennis Stadium</v>
          </cell>
        </row>
        <row r="288">
          <cell r="A288" t="str">
            <v>0487</v>
          </cell>
          <cell r="B288">
            <v>487</v>
          </cell>
          <cell r="C288" t="str">
            <v>518 Oldham Ct</v>
          </cell>
          <cell r="D288" t="str">
            <v>518 Oldham Ct</v>
          </cell>
        </row>
        <row r="289">
          <cell r="A289" t="str">
            <v>0488</v>
          </cell>
          <cell r="B289">
            <v>488</v>
          </cell>
          <cell r="C289" t="str">
            <v>Woodland Early Learning Center</v>
          </cell>
          <cell r="D289" t="str">
            <v>Woodland Early Learning Center</v>
          </cell>
        </row>
        <row r="290">
          <cell r="A290" t="str">
            <v>0489</v>
          </cell>
          <cell r="B290">
            <v>489</v>
          </cell>
          <cell r="C290" t="str">
            <v>1117 South Limestone</v>
          </cell>
          <cell r="D290" t="str">
            <v>1117 South Limestone</v>
          </cell>
        </row>
        <row r="291">
          <cell r="A291" t="str">
            <v>0490</v>
          </cell>
          <cell r="B291">
            <v>490</v>
          </cell>
          <cell r="C291" t="str">
            <v>Environmental Quality Management</v>
          </cell>
          <cell r="D291" t="str">
            <v>Environmental Quality Management</v>
          </cell>
        </row>
        <row r="292">
          <cell r="A292" t="str">
            <v>0494</v>
          </cell>
          <cell r="B292">
            <v>494</v>
          </cell>
          <cell r="C292" t="str">
            <v>Stuckert Career Center</v>
          </cell>
          <cell r="D292" t="str">
            <v>Stuckert Career Center</v>
          </cell>
        </row>
        <row r="293">
          <cell r="A293" t="str">
            <v>0495</v>
          </cell>
          <cell r="B293">
            <v>495</v>
          </cell>
          <cell r="C293" t="str">
            <v>James F. Hardymon Communications Building</v>
          </cell>
          <cell r="D293" t="str">
            <v>James F. Hardymon Communications Building</v>
          </cell>
        </row>
        <row r="294">
          <cell r="A294" t="str">
            <v>0503</v>
          </cell>
          <cell r="B294">
            <v>503</v>
          </cell>
          <cell r="C294" t="str">
            <v>Ralph G Anderson Building (Mech Eng)</v>
          </cell>
          <cell r="D294" t="str">
            <v>Ralph G Anderson Building (Mech Eng)</v>
          </cell>
        </row>
        <row r="295">
          <cell r="A295" t="str">
            <v>0504</v>
          </cell>
          <cell r="B295">
            <v>504</v>
          </cell>
          <cell r="C295" t="str">
            <v>Sigma Chi Fraternity House</v>
          </cell>
          <cell r="D295" t="str">
            <v>Sigma Chi Fraternity House</v>
          </cell>
        </row>
        <row r="296">
          <cell r="A296" t="str">
            <v>0505</v>
          </cell>
          <cell r="B296">
            <v>505</v>
          </cell>
          <cell r="C296" t="str">
            <v>Alpha Tau Omega Fraternity</v>
          </cell>
          <cell r="D296" t="str">
            <v>Alpha Tau Omega Fraternity</v>
          </cell>
        </row>
        <row r="297">
          <cell r="A297" t="str">
            <v>0507</v>
          </cell>
          <cell r="B297">
            <v>507</v>
          </cell>
          <cell r="C297" t="str">
            <v>Sigma Alpha Epsilon Fraternity</v>
          </cell>
          <cell r="D297" t="str">
            <v>Sigma Alpha Epsilon Fraternity</v>
          </cell>
        </row>
        <row r="298">
          <cell r="A298" t="str">
            <v>0509</v>
          </cell>
          <cell r="B298">
            <v>509</v>
          </cell>
          <cell r="C298" t="str">
            <v>Biomedical Biological Sciences Research Building</v>
          </cell>
          <cell r="D298" t="str">
            <v>Biomedical Biological Sciences Research Bldg</v>
          </cell>
        </row>
        <row r="299">
          <cell r="A299" t="str">
            <v>0514</v>
          </cell>
          <cell r="B299">
            <v>514</v>
          </cell>
          <cell r="C299" t="str">
            <v>Central Utility Plant #4</v>
          </cell>
          <cell r="D299" t="str">
            <v>Central Utility Plant #4</v>
          </cell>
        </row>
        <row r="300">
          <cell r="A300" t="str">
            <v>0517</v>
          </cell>
          <cell r="B300">
            <v>517</v>
          </cell>
          <cell r="C300" t="str">
            <v>College of Medicine Learning Center</v>
          </cell>
          <cell r="D300" t="str">
            <v>College of Medicine Learning Center</v>
          </cell>
        </row>
        <row r="301">
          <cell r="A301" t="str">
            <v>0518</v>
          </cell>
          <cell r="B301">
            <v>518</v>
          </cell>
          <cell r="C301" t="str">
            <v>BBSRB Generator Building</v>
          </cell>
          <cell r="D301" t="str">
            <v>BBSRB Generator Building</v>
          </cell>
        </row>
        <row r="302">
          <cell r="A302" t="str">
            <v>0564</v>
          </cell>
          <cell r="B302">
            <v>564</v>
          </cell>
          <cell r="C302" t="str">
            <v>630 South Broadway</v>
          </cell>
          <cell r="D302" t="str">
            <v>630 South Broadway</v>
          </cell>
        </row>
        <row r="303">
          <cell r="A303" t="str">
            <v>0565</v>
          </cell>
          <cell r="B303">
            <v>565</v>
          </cell>
          <cell r="C303" t="str">
            <v>John T. Smith Hall</v>
          </cell>
          <cell r="D303" t="str">
            <v>John T. Smith Hall</v>
          </cell>
        </row>
        <row r="304">
          <cell r="A304" t="str">
            <v>0566</v>
          </cell>
          <cell r="B304">
            <v>566</v>
          </cell>
          <cell r="C304" t="str">
            <v>Dale E. Baldwin Hall</v>
          </cell>
          <cell r="D304" t="str">
            <v>Dale E. Baldwin Hall</v>
          </cell>
        </row>
        <row r="305">
          <cell r="A305" t="str">
            <v>0567</v>
          </cell>
          <cell r="B305">
            <v>567</v>
          </cell>
          <cell r="C305" t="str">
            <v>Margaret Ingels Hall</v>
          </cell>
          <cell r="D305" t="str">
            <v>Margaret Ingels Hall</v>
          </cell>
        </row>
        <row r="306">
          <cell r="A306" t="str">
            <v>0568</v>
          </cell>
          <cell r="B306">
            <v>568</v>
          </cell>
          <cell r="C306" t="str">
            <v>David P. Roselle Hall</v>
          </cell>
          <cell r="D306" t="str">
            <v>David P. Roselle Hall</v>
          </cell>
        </row>
        <row r="307">
          <cell r="A307" t="str">
            <v>0571</v>
          </cell>
          <cell r="B307">
            <v>571</v>
          </cell>
          <cell r="C307" t="str">
            <v>Parking Structure #6</v>
          </cell>
          <cell r="D307" t="str">
            <v>Parking Structure #6</v>
          </cell>
        </row>
        <row r="308">
          <cell r="A308" t="str">
            <v>0572</v>
          </cell>
          <cell r="B308">
            <v>572</v>
          </cell>
          <cell r="C308" t="str">
            <v>Parking Structure #7</v>
          </cell>
          <cell r="D308" t="str">
            <v>Parking Structure #7</v>
          </cell>
        </row>
        <row r="309">
          <cell r="A309" t="str">
            <v>0582</v>
          </cell>
          <cell r="B309">
            <v>582</v>
          </cell>
          <cell r="C309" t="str">
            <v>University Health Service</v>
          </cell>
          <cell r="D309" t="str">
            <v>University Health Service</v>
          </cell>
        </row>
        <row r="310">
          <cell r="A310" t="str">
            <v>0585</v>
          </cell>
          <cell r="B310">
            <v>585</v>
          </cell>
          <cell r="C310" t="str">
            <v>Baseball Training Pavilion</v>
          </cell>
          <cell r="D310" t="str">
            <v>Baseball Training Pavilion</v>
          </cell>
        </row>
        <row r="311">
          <cell r="A311" t="str">
            <v>0592</v>
          </cell>
          <cell r="B311">
            <v>592</v>
          </cell>
          <cell r="C311" t="str">
            <v>Storage Shed</v>
          </cell>
          <cell r="D311" t="str">
            <v>Storage Shed</v>
          </cell>
        </row>
        <row r="312">
          <cell r="A312" t="str">
            <v>0596</v>
          </cell>
          <cell r="B312">
            <v>596</v>
          </cell>
          <cell r="C312" t="str">
            <v>Lee T. Todd, Jr. Building</v>
          </cell>
          <cell r="D312" t="str">
            <v>Lee T. Todd, Jr. Building</v>
          </cell>
        </row>
        <row r="313">
          <cell r="A313" t="str">
            <v>0601</v>
          </cell>
          <cell r="B313">
            <v>601</v>
          </cell>
          <cell r="C313" t="str">
            <v>Parking Structure #8</v>
          </cell>
          <cell r="D313" t="str">
            <v>Parking Structure #8</v>
          </cell>
        </row>
        <row r="314">
          <cell r="A314" t="str">
            <v>0602</v>
          </cell>
          <cell r="B314">
            <v>602</v>
          </cell>
          <cell r="C314" t="str">
            <v>Pavilion A</v>
          </cell>
          <cell r="D314" t="str">
            <v>Pavilion A</v>
          </cell>
        </row>
        <row r="315">
          <cell r="A315" t="str">
            <v>0604</v>
          </cell>
          <cell r="B315">
            <v>604</v>
          </cell>
          <cell r="C315" t="str">
            <v>Joe Craft Center</v>
          </cell>
          <cell r="D315" t="str">
            <v>Joe Craft Center</v>
          </cell>
        </row>
        <row r="316">
          <cell r="A316" t="str">
            <v>0607</v>
          </cell>
          <cell r="B316">
            <v>607</v>
          </cell>
          <cell r="C316" t="str">
            <v>788 Press Avenue</v>
          </cell>
          <cell r="D316" t="str">
            <v>788 Press Avenue</v>
          </cell>
        </row>
        <row r="317">
          <cell r="A317" t="str">
            <v>0608</v>
          </cell>
          <cell r="B317">
            <v>608</v>
          </cell>
          <cell r="C317" t="str">
            <v>792 Press Avenue</v>
          </cell>
          <cell r="D317" t="str">
            <v>792 Press Avenue</v>
          </cell>
        </row>
        <row r="318">
          <cell r="A318" t="str">
            <v>0609</v>
          </cell>
          <cell r="B318">
            <v>609</v>
          </cell>
          <cell r="C318" t="str">
            <v>796 Press Avenue</v>
          </cell>
          <cell r="D318" t="str">
            <v>796 Press Avenue</v>
          </cell>
        </row>
        <row r="319">
          <cell r="A319" t="str">
            <v>0610</v>
          </cell>
          <cell r="B319">
            <v>610</v>
          </cell>
          <cell r="C319" t="str">
            <v>800 Press Avenue</v>
          </cell>
          <cell r="D319" t="str">
            <v>800 Press Avenue</v>
          </cell>
        </row>
        <row r="320">
          <cell r="A320" t="str">
            <v>0611</v>
          </cell>
          <cell r="B320">
            <v>611</v>
          </cell>
          <cell r="C320" t="str">
            <v>Medical Office Building (Samaritan)</v>
          </cell>
          <cell r="D320" t="str">
            <v>Medical Office Building (Samaritan)</v>
          </cell>
        </row>
        <row r="321">
          <cell r="A321" t="str">
            <v>0612</v>
          </cell>
          <cell r="B321">
            <v>612</v>
          </cell>
          <cell r="C321" t="str">
            <v>Samaritan Chiller Building</v>
          </cell>
          <cell r="D321" t="str">
            <v>Samaritan Chiller Building</v>
          </cell>
        </row>
        <row r="322">
          <cell r="A322" t="str">
            <v>0613</v>
          </cell>
          <cell r="B322">
            <v>613</v>
          </cell>
          <cell r="C322" t="str">
            <v>Samaritan Parking Structure</v>
          </cell>
          <cell r="D322" t="str">
            <v>Samaritan Parking Structure</v>
          </cell>
        </row>
        <row r="323">
          <cell r="A323" t="str">
            <v>0616</v>
          </cell>
          <cell r="B323">
            <v>616</v>
          </cell>
          <cell r="C323" t="str">
            <v>Seaton Center Storage</v>
          </cell>
          <cell r="D323" t="str">
            <v>Seaton Center Storage</v>
          </cell>
        </row>
        <row r="324">
          <cell r="A324" t="str">
            <v>0618</v>
          </cell>
          <cell r="B324">
            <v>618</v>
          </cell>
          <cell r="C324" t="str">
            <v>MacAdam Student Observatory</v>
          </cell>
          <cell r="D324" t="str">
            <v>MacAdam Student Observatory</v>
          </cell>
        </row>
        <row r="325">
          <cell r="A325" t="str">
            <v>0625</v>
          </cell>
          <cell r="B325">
            <v>625</v>
          </cell>
          <cell r="C325" t="str">
            <v>1105 S. Limestone</v>
          </cell>
          <cell r="D325" t="str">
            <v>1105 S. Limestone</v>
          </cell>
        </row>
        <row r="326">
          <cell r="A326" t="str">
            <v>0626</v>
          </cell>
          <cell r="B326">
            <v>626</v>
          </cell>
          <cell r="C326" t="str">
            <v>1119 S. Limestone</v>
          </cell>
          <cell r="D326" t="str">
            <v>1119 S. Limestone</v>
          </cell>
        </row>
        <row r="327">
          <cell r="A327" t="str">
            <v>0630</v>
          </cell>
          <cell r="B327">
            <v>630</v>
          </cell>
          <cell r="C327" t="str">
            <v>Air Medical Crew Quarters</v>
          </cell>
          <cell r="D327" t="str">
            <v>Air Medical Crew Quarters</v>
          </cell>
        </row>
        <row r="328">
          <cell r="A328" t="str">
            <v>0633</v>
          </cell>
          <cell r="B328">
            <v>633</v>
          </cell>
          <cell r="C328" t="str">
            <v>Davis Marksbury Building</v>
          </cell>
          <cell r="D328" t="str">
            <v>Davis Marksbury Building</v>
          </cell>
        </row>
        <row r="329">
          <cell r="A329" t="str">
            <v>0644</v>
          </cell>
          <cell r="B329">
            <v>644</v>
          </cell>
          <cell r="C329" t="str">
            <v>Wildcat Coal Lodge</v>
          </cell>
          <cell r="D329" t="str">
            <v>Wildcat Coal Lodge</v>
          </cell>
        </row>
        <row r="330">
          <cell r="A330" t="str">
            <v>0645</v>
          </cell>
          <cell r="B330">
            <v>645</v>
          </cell>
          <cell r="C330" t="str">
            <v>179 Leader Ave</v>
          </cell>
          <cell r="D330" t="str">
            <v>179 Leader Ave</v>
          </cell>
        </row>
        <row r="331">
          <cell r="A331" t="str">
            <v>0651</v>
          </cell>
          <cell r="B331">
            <v>651</v>
          </cell>
          <cell r="C331" t="str">
            <v>Mandrell Hall</v>
          </cell>
          <cell r="D331" t="str">
            <v>Mandrell Hall</v>
          </cell>
        </row>
        <row r="332">
          <cell r="A332" t="str">
            <v>0652</v>
          </cell>
          <cell r="B332">
            <v>652</v>
          </cell>
          <cell r="C332" t="str">
            <v>Bosworth Hall</v>
          </cell>
          <cell r="D332" t="str">
            <v>Bosworth Hall</v>
          </cell>
        </row>
        <row r="333">
          <cell r="A333" t="str">
            <v>0653</v>
          </cell>
          <cell r="B333">
            <v>653</v>
          </cell>
          <cell r="C333" t="str">
            <v>Sanders Hall</v>
          </cell>
          <cell r="D333" t="str">
            <v>Sanders Hall</v>
          </cell>
        </row>
        <row r="334">
          <cell r="A334" t="str">
            <v>0654</v>
          </cell>
          <cell r="B334">
            <v>654</v>
          </cell>
          <cell r="C334" t="str">
            <v>Building 100</v>
          </cell>
          <cell r="D334" t="str">
            <v>Building 100</v>
          </cell>
        </row>
        <row r="335">
          <cell r="A335" t="str">
            <v>0655</v>
          </cell>
          <cell r="B335">
            <v>655</v>
          </cell>
          <cell r="C335" t="str">
            <v>Building 200</v>
          </cell>
          <cell r="D335" t="str">
            <v>Building 200</v>
          </cell>
        </row>
        <row r="336">
          <cell r="A336" t="str">
            <v>0656</v>
          </cell>
          <cell r="B336">
            <v>656</v>
          </cell>
          <cell r="C336" t="str">
            <v>Building 300</v>
          </cell>
          <cell r="D336" t="str">
            <v>Building 300</v>
          </cell>
        </row>
        <row r="337">
          <cell r="A337" t="str">
            <v>0657</v>
          </cell>
          <cell r="B337">
            <v>657</v>
          </cell>
          <cell r="C337" t="str">
            <v>Building 400</v>
          </cell>
          <cell r="D337" t="str">
            <v>Building 400</v>
          </cell>
        </row>
        <row r="338">
          <cell r="A338" t="str">
            <v>0658</v>
          </cell>
          <cell r="B338">
            <v>658</v>
          </cell>
          <cell r="C338" t="str">
            <v>Maintenance Bldg.</v>
          </cell>
          <cell r="D338" t="str">
            <v>Maintenance Bldg.</v>
          </cell>
        </row>
        <row r="339">
          <cell r="A339" t="str">
            <v>0659</v>
          </cell>
          <cell r="B339">
            <v>659</v>
          </cell>
          <cell r="C339" t="str">
            <v>Gas Building</v>
          </cell>
          <cell r="D339" t="str">
            <v>Gas Building</v>
          </cell>
        </row>
        <row r="340">
          <cell r="A340" t="str">
            <v>0660</v>
          </cell>
          <cell r="B340">
            <v>660</v>
          </cell>
          <cell r="C340" t="str">
            <v>Maxwelton Ct. Apts #1</v>
          </cell>
          <cell r="D340" t="str">
            <v>Maxwelton Ct. Apts #1</v>
          </cell>
        </row>
        <row r="341">
          <cell r="A341" t="str">
            <v>0661</v>
          </cell>
          <cell r="B341">
            <v>661</v>
          </cell>
          <cell r="C341" t="str">
            <v>Maxwelton Ct. Apts #2</v>
          </cell>
          <cell r="D341" t="str">
            <v>Maxwelton Ct. Apts #2</v>
          </cell>
        </row>
        <row r="342">
          <cell r="A342" t="str">
            <v>0662</v>
          </cell>
          <cell r="B342">
            <v>662</v>
          </cell>
          <cell r="C342" t="str">
            <v>Maxwelton Ct. Apts #3</v>
          </cell>
          <cell r="D342" t="str">
            <v>Maxwelton Ct. Apts #3</v>
          </cell>
        </row>
        <row r="343">
          <cell r="A343" t="str">
            <v>0663</v>
          </cell>
          <cell r="B343">
            <v>663</v>
          </cell>
          <cell r="C343" t="str">
            <v>Maxwelton Ct. Apts #4</v>
          </cell>
          <cell r="D343" t="str">
            <v>Maxwelton Ct. Apts #4</v>
          </cell>
        </row>
        <row r="344">
          <cell r="A344" t="str">
            <v>0664</v>
          </cell>
          <cell r="B344">
            <v>664</v>
          </cell>
          <cell r="C344" t="str">
            <v>Maxwelton Ct. Apts #5</v>
          </cell>
          <cell r="D344" t="str">
            <v>Maxwelton Ct. Apts #5</v>
          </cell>
        </row>
        <row r="345">
          <cell r="A345" t="str">
            <v>0665</v>
          </cell>
          <cell r="B345">
            <v>665</v>
          </cell>
          <cell r="C345" t="str">
            <v>Maxwelton Ct. Apts #6</v>
          </cell>
          <cell r="D345" t="str">
            <v>Maxwelton Ct. Apts #6</v>
          </cell>
        </row>
        <row r="346">
          <cell r="A346" t="str">
            <v>0666</v>
          </cell>
          <cell r="B346">
            <v>666</v>
          </cell>
          <cell r="C346" t="str">
            <v>Maxwelton Ct. Apts #7</v>
          </cell>
          <cell r="D346" t="str">
            <v>Maxwelton Ct. Apts #7</v>
          </cell>
        </row>
        <row r="347">
          <cell r="A347" t="str">
            <v>0667</v>
          </cell>
          <cell r="B347">
            <v>667</v>
          </cell>
          <cell r="C347" t="str">
            <v>Maxwelton Ct. Apts #8</v>
          </cell>
          <cell r="D347" t="str">
            <v>Maxwelton Ct. Apts #8</v>
          </cell>
        </row>
        <row r="348">
          <cell r="A348" t="str">
            <v>0668</v>
          </cell>
          <cell r="B348">
            <v>668</v>
          </cell>
          <cell r="C348" t="str">
            <v>Maxwelton Ct. Apts #9</v>
          </cell>
          <cell r="D348" t="str">
            <v>Maxwelton Ct. Apts #9</v>
          </cell>
        </row>
        <row r="349">
          <cell r="A349" t="str">
            <v>0669</v>
          </cell>
          <cell r="B349">
            <v>669</v>
          </cell>
          <cell r="C349" t="str">
            <v>Maxwelton Ct. Apts #10</v>
          </cell>
          <cell r="D349" t="str">
            <v>Maxwelton Ct. Apts #10</v>
          </cell>
        </row>
        <row r="350">
          <cell r="A350" t="str">
            <v>0670</v>
          </cell>
          <cell r="B350">
            <v>670</v>
          </cell>
          <cell r="C350" t="str">
            <v>Maxwelton Ct. Apts #11</v>
          </cell>
          <cell r="D350" t="str">
            <v>Maxwelton Ct. Apts #11</v>
          </cell>
        </row>
        <row r="351">
          <cell r="A351" t="str">
            <v>0671</v>
          </cell>
          <cell r="B351">
            <v>671</v>
          </cell>
          <cell r="C351" t="str">
            <v>Maxwelton Ct. Apts #12</v>
          </cell>
          <cell r="D351" t="str">
            <v>Maxwelton Ct. Apts #12</v>
          </cell>
        </row>
        <row r="352">
          <cell r="A352" t="str">
            <v>0672</v>
          </cell>
          <cell r="B352">
            <v>672</v>
          </cell>
          <cell r="C352" t="str">
            <v>Maxwelton Ct. Apts #13</v>
          </cell>
          <cell r="D352" t="str">
            <v>Maxwelton Ct. Apts #13</v>
          </cell>
        </row>
        <row r="353">
          <cell r="A353" t="str">
            <v>0673</v>
          </cell>
          <cell r="B353">
            <v>673</v>
          </cell>
          <cell r="C353" t="str">
            <v>Maxwelton Ct. Apts #14</v>
          </cell>
          <cell r="D353" t="str">
            <v>Maxwelton Ct. Apts #14</v>
          </cell>
        </row>
        <row r="354">
          <cell r="A354" t="str">
            <v>0674</v>
          </cell>
          <cell r="B354">
            <v>674</v>
          </cell>
          <cell r="C354" t="str">
            <v>Maxwelton Ct. Apts #15</v>
          </cell>
          <cell r="D354" t="str">
            <v>Maxwelton Ct. Apts #15</v>
          </cell>
        </row>
        <row r="355">
          <cell r="A355" t="str">
            <v>0675</v>
          </cell>
          <cell r="B355">
            <v>675</v>
          </cell>
          <cell r="C355" t="str">
            <v>Maxwelton Ct. Apts #16</v>
          </cell>
          <cell r="D355" t="str">
            <v>Maxwelton Ct. Apts #16</v>
          </cell>
        </row>
        <row r="356">
          <cell r="A356" t="str">
            <v>0676</v>
          </cell>
          <cell r="B356">
            <v>676</v>
          </cell>
          <cell r="C356" t="str">
            <v>New Student Center</v>
          </cell>
          <cell r="D356" t="str">
            <v>New Student Center</v>
          </cell>
        </row>
        <row r="357">
          <cell r="A357" t="str">
            <v>0677</v>
          </cell>
          <cell r="B357">
            <v>677</v>
          </cell>
          <cell r="C357" t="str">
            <v>University Flats</v>
          </cell>
          <cell r="D357" t="str">
            <v>University Flats</v>
          </cell>
        </row>
        <row r="358">
          <cell r="A358" t="str">
            <v>0678</v>
          </cell>
          <cell r="B358">
            <v>678</v>
          </cell>
          <cell r="C358" t="str">
            <v>Lewis Hall</v>
          </cell>
          <cell r="D358" t="str">
            <v>Lewis Hall</v>
          </cell>
        </row>
        <row r="359">
          <cell r="A359" t="str">
            <v>0679</v>
          </cell>
          <cell r="B359">
            <v>679</v>
          </cell>
          <cell r="C359" t="str">
            <v>Research Building #2</v>
          </cell>
          <cell r="D359" t="str">
            <v>Research Building #2</v>
          </cell>
        </row>
        <row r="360">
          <cell r="A360" t="str">
            <v>0682</v>
          </cell>
          <cell r="B360">
            <v>682</v>
          </cell>
          <cell r="C360" t="str">
            <v>Baseball Facility</v>
          </cell>
          <cell r="D360" t="str">
            <v>Baseball Facility</v>
          </cell>
        </row>
        <row r="361">
          <cell r="A361" t="str">
            <v>0687</v>
          </cell>
          <cell r="B361">
            <v>687</v>
          </cell>
          <cell r="C361" t="str">
            <v>131 Virginia Ave</v>
          </cell>
          <cell r="D361" t="str">
            <v>131 Virginia Ave</v>
          </cell>
        </row>
        <row r="362">
          <cell r="A362" t="str">
            <v>0688</v>
          </cell>
          <cell r="B362">
            <v>688</v>
          </cell>
          <cell r="C362" t="str">
            <v>665 S Limestone</v>
          </cell>
          <cell r="D362" t="str">
            <v>665 S Limestone</v>
          </cell>
        </row>
        <row r="363">
          <cell r="A363" t="str">
            <v>0689</v>
          </cell>
          <cell r="B363">
            <v>689</v>
          </cell>
          <cell r="C363" t="str">
            <v>685 S Limestone</v>
          </cell>
          <cell r="D363" t="str">
            <v>685 S Limestone</v>
          </cell>
        </row>
        <row r="364">
          <cell r="A364" t="str">
            <v>0691</v>
          </cell>
          <cell r="B364">
            <v>691</v>
          </cell>
          <cell r="C364" t="str">
            <v>143 State St</v>
          </cell>
          <cell r="D364" t="str">
            <v>143 State St</v>
          </cell>
        </row>
        <row r="365">
          <cell r="A365" t="str">
            <v>0694</v>
          </cell>
          <cell r="B365">
            <v>694</v>
          </cell>
          <cell r="C365" t="str">
            <v>112 Conn Terrace</v>
          </cell>
          <cell r="D365" t="str">
            <v>112 Conn Terrace</v>
          </cell>
        </row>
        <row r="366">
          <cell r="A366" t="str">
            <v>0698</v>
          </cell>
          <cell r="B366">
            <v>698</v>
          </cell>
          <cell r="C366" t="str">
            <v>University Inn #1</v>
          </cell>
          <cell r="D366" t="str">
            <v>University Inn #1</v>
          </cell>
        </row>
        <row r="367">
          <cell r="A367" t="str">
            <v>0699</v>
          </cell>
          <cell r="B367">
            <v>699</v>
          </cell>
          <cell r="C367" t="str">
            <v>University Inn #2</v>
          </cell>
          <cell r="D367" t="str">
            <v>University Inn #2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>
            <v>9813</v>
          </cell>
          <cell r="B373">
            <v>9813</v>
          </cell>
          <cell r="C373" t="str">
            <v>Child Development Center of the Bluegrass, Inc.</v>
          </cell>
          <cell r="D373" t="str">
            <v>Child Development Center of the Bluegrass, Inc.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9925</v>
          </cell>
          <cell r="B377">
            <v>9925</v>
          </cell>
          <cell r="C377" t="str">
            <v>Alpha Phi Sorority</v>
          </cell>
          <cell r="D377" t="str">
            <v>Alpha Phi Sorority</v>
          </cell>
        </row>
        <row r="378">
          <cell r="A378" t="str">
            <v>9983</v>
          </cell>
          <cell r="B378">
            <v>9983</v>
          </cell>
          <cell r="C378" t="str">
            <v>College of Medicine Building</v>
          </cell>
          <cell r="D378" t="str">
            <v>College of Medicine Building</v>
          </cell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/>
          <cell r="B408"/>
          <cell r="C408"/>
          <cell r="D40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topLeftCell="A10" zoomScale="90" zoomScaleNormal="90" workbookViewId="0">
      <selection activeCell="H15" sqref="H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2" t="s">
        <v>75</v>
      </c>
      <c r="C1" s="82"/>
      <c r="F1" s="66" t="s">
        <v>10</v>
      </c>
      <c r="G1" s="18">
        <v>42838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3" t="str">
        <f>VLOOKUP(B1,BuildingList!A:B,2,FALSE)</f>
        <v>Lucille Caudill Little Fine Arts Library</v>
      </c>
      <c r="C2" s="83"/>
      <c r="F2" s="67" t="s">
        <v>12</v>
      </c>
      <c r="G2" s="22" t="s">
        <v>72</v>
      </c>
      <c r="J2" s="15">
        <f>G36-J36</f>
        <v>21</v>
      </c>
      <c r="K2" s="15">
        <f>H36-M36</f>
        <v>17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A4" s="75" t="s">
        <v>121</v>
      </c>
      <c r="B4" s="76"/>
      <c r="C4" s="77"/>
      <c r="D4" s="77"/>
      <c r="E4" s="77"/>
      <c r="F4" s="77"/>
      <c r="G4" s="77"/>
      <c r="H4" s="77"/>
      <c r="I4" s="78"/>
      <c r="J4" s="78"/>
      <c r="K4" s="78"/>
      <c r="L4" s="78"/>
      <c r="M4" s="78"/>
      <c r="N4" s="78"/>
      <c r="O4" s="78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30.75" thickTop="1" x14ac:dyDescent="0.25">
      <c r="A6" s="48" t="s">
        <v>76</v>
      </c>
      <c r="B6" s="48" t="s">
        <v>91</v>
      </c>
      <c r="C6" s="42" t="s">
        <v>122</v>
      </c>
      <c r="D6" s="41" t="s">
        <v>5</v>
      </c>
      <c r="E6" s="50">
        <v>53</v>
      </c>
      <c r="F6" s="50">
        <v>806</v>
      </c>
      <c r="G6" s="50" t="s">
        <v>3</v>
      </c>
      <c r="H6" s="41" t="s">
        <v>18</v>
      </c>
      <c r="I6" s="42" t="s">
        <v>102</v>
      </c>
      <c r="J6" s="57">
        <f>IF(G6="No Change","N/A",IF(G6="New Tag Required",Lookup!F:F,IF(G6="Remove Old Tag",Lookup!F:F,IF(G6="N/A","N/A",""))))</f>
        <v>0</v>
      </c>
      <c r="K6" s="58"/>
      <c r="L6" s="57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ht="30" x14ac:dyDescent="0.25">
      <c r="A7" s="48" t="s">
        <v>77</v>
      </c>
      <c r="B7" s="48" t="s">
        <v>91</v>
      </c>
      <c r="C7" s="42" t="s">
        <v>122</v>
      </c>
      <c r="D7" s="41" t="s">
        <v>5</v>
      </c>
      <c r="E7" s="51">
        <v>2018</v>
      </c>
      <c r="F7" s="50">
        <v>420</v>
      </c>
      <c r="G7" s="50" t="s">
        <v>3</v>
      </c>
      <c r="H7" s="41" t="s">
        <v>18</v>
      </c>
      <c r="I7" s="42" t="s">
        <v>103</v>
      </c>
      <c r="J7" s="57">
        <f>IF(G7="No Change","N/A",IF(G7="New Tag Required",Lookup!F:F,IF(G7="Remove Old Tag",Lookup!F:F,IF(G7="N/A","N/A",""))))</f>
        <v>0</v>
      </c>
      <c r="K7" s="58"/>
      <c r="L7" s="57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15" customHeight="1" x14ac:dyDescent="0.25">
      <c r="A8" s="48" t="s">
        <v>82</v>
      </c>
      <c r="B8" s="48" t="s">
        <v>91</v>
      </c>
      <c r="C8" s="42" t="s">
        <v>24</v>
      </c>
      <c r="D8" s="41" t="s">
        <v>5</v>
      </c>
      <c r="E8" s="50">
        <v>0</v>
      </c>
      <c r="F8" s="50">
        <v>222</v>
      </c>
      <c r="G8" s="50" t="s">
        <v>3</v>
      </c>
      <c r="H8" s="41" t="s">
        <v>18</v>
      </c>
      <c r="I8" s="42" t="s">
        <v>104</v>
      </c>
      <c r="J8" s="57">
        <f>IF(G8="No Change","N/A",IF(G8="New Tag Required",Lookup!F:F,IF(G8="Remove Old Tag",Lookup!F:F,IF(G8="N/A","N/A",""))))</f>
        <v>0</v>
      </c>
      <c r="K8" s="58"/>
      <c r="L8" s="57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59" t="s">
        <v>83</v>
      </c>
      <c r="B9" s="48" t="s">
        <v>91</v>
      </c>
      <c r="C9" s="42" t="s">
        <v>24</v>
      </c>
      <c r="D9" s="41" t="s">
        <v>5</v>
      </c>
      <c r="E9" s="60">
        <v>0</v>
      </c>
      <c r="F9" s="60">
        <v>597</v>
      </c>
      <c r="G9" s="50" t="s">
        <v>3</v>
      </c>
      <c r="H9" s="41" t="s">
        <v>18</v>
      </c>
      <c r="I9" s="42" t="s">
        <v>105</v>
      </c>
      <c r="J9" s="57">
        <f>IF(G9="No Change","N/A",IF(G9="New Tag Required",Lookup!F:F,IF(G9="Remove Old Tag",Lookup!F:F,IF(G9="N/A","N/A",""))))</f>
        <v>0</v>
      </c>
      <c r="K9" s="58"/>
      <c r="L9" s="57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59" t="s">
        <v>84</v>
      </c>
      <c r="B10" s="48" t="s">
        <v>91</v>
      </c>
      <c r="C10" s="42" t="s">
        <v>24</v>
      </c>
      <c r="D10" s="41" t="s">
        <v>5</v>
      </c>
      <c r="E10" s="50">
        <v>0</v>
      </c>
      <c r="F10" s="50">
        <v>420</v>
      </c>
      <c r="G10" s="50" t="s">
        <v>3</v>
      </c>
      <c r="H10" s="41" t="s">
        <v>18</v>
      </c>
      <c r="I10" s="42" t="s">
        <v>106</v>
      </c>
      <c r="J10" s="57">
        <f>IF(G10="No Change","N/A",IF(G10="New Tag Required",Lookup!F:F,IF(G10="Remove Old Tag",Lookup!F:F,IF(G10="N/A","N/A",""))))</f>
        <v>0</v>
      </c>
      <c r="K10" s="58"/>
      <c r="L10" s="57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61" t="s">
        <v>85</v>
      </c>
      <c r="B11" s="48" t="s">
        <v>91</v>
      </c>
      <c r="C11" s="42" t="s">
        <v>24</v>
      </c>
      <c r="D11" s="41" t="s">
        <v>5</v>
      </c>
      <c r="E11" s="50">
        <v>0</v>
      </c>
      <c r="F11" s="50">
        <v>287</v>
      </c>
      <c r="G11" s="50" t="s">
        <v>3</v>
      </c>
      <c r="H11" s="41" t="s">
        <v>18</v>
      </c>
      <c r="I11" s="42" t="s">
        <v>107</v>
      </c>
      <c r="J11" s="57">
        <f>IF(G11="No Change","N/A",IF(G11="New Tag Required",Lookup!F:F,IF(G11="Remove Old Tag",Lookup!F:F,IF(G11="N/A","N/A",""))))</f>
        <v>0</v>
      </c>
      <c r="K11" s="58"/>
      <c r="L11" s="57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ht="30" x14ac:dyDescent="0.25">
      <c r="A12" s="48" t="s">
        <v>78</v>
      </c>
      <c r="B12" s="48" t="s">
        <v>91</v>
      </c>
      <c r="C12" s="42" t="s">
        <v>122</v>
      </c>
      <c r="D12" s="41" t="s">
        <v>5</v>
      </c>
      <c r="E12" s="50">
        <v>299</v>
      </c>
      <c r="F12" s="50">
        <v>237</v>
      </c>
      <c r="G12" s="50" t="s">
        <v>3</v>
      </c>
      <c r="H12" s="41" t="s">
        <v>18</v>
      </c>
      <c r="I12" s="42" t="s">
        <v>108</v>
      </c>
      <c r="J12" s="57">
        <f>IF(G12="No Change","N/A",IF(G12="New Tag Required",Lookup!F:F,IF(G12="Remove Old Tag",Lookup!F:F,IF(G12="N/A","N/A",""))))</f>
        <v>0</v>
      </c>
      <c r="K12" s="58"/>
      <c r="L12" s="57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59" t="s">
        <v>81</v>
      </c>
      <c r="B13" s="48" t="s">
        <v>91</v>
      </c>
      <c r="C13" s="42" t="s">
        <v>24</v>
      </c>
      <c r="D13" s="41" t="s">
        <v>5</v>
      </c>
      <c r="E13" s="50">
        <v>0</v>
      </c>
      <c r="F13" s="50">
        <v>390</v>
      </c>
      <c r="G13" s="50" t="s">
        <v>3</v>
      </c>
      <c r="H13" s="41" t="s">
        <v>18</v>
      </c>
      <c r="I13" s="42" t="s">
        <v>109</v>
      </c>
      <c r="J13" s="57">
        <f>IF(G13="No Change","N/A",IF(G13="New Tag Required",Lookup!F:F,IF(G13="Remove Old Tag",Lookup!F:F,IF(G13="N/A","N/A",""))))</f>
        <v>0</v>
      </c>
      <c r="K13" s="58"/>
      <c r="L13" s="57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ht="30" x14ac:dyDescent="0.25">
      <c r="A14" s="59" t="s">
        <v>79</v>
      </c>
      <c r="B14" s="48" t="s">
        <v>91</v>
      </c>
      <c r="C14" s="42" t="s">
        <v>274</v>
      </c>
      <c r="D14" s="41" t="s">
        <v>6</v>
      </c>
      <c r="E14" s="50">
        <v>50</v>
      </c>
      <c r="F14" s="50">
        <v>50</v>
      </c>
      <c r="G14" s="50" t="s">
        <v>3</v>
      </c>
      <c r="H14" s="41" t="s">
        <v>18</v>
      </c>
      <c r="I14" s="42"/>
      <c r="J14" s="57">
        <f>IF(G14="No Change","N/A",IF(G14="New Tag Required",Lookup!F:F,IF(G14="Remove Old Tag",Lookup!F:F,IF(G14="N/A","N/A",""))))</f>
        <v>0</v>
      </c>
      <c r="K14" s="58"/>
      <c r="L14" s="57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ht="30" x14ac:dyDescent="0.25">
      <c r="A15" s="59" t="s">
        <v>282</v>
      </c>
      <c r="B15" s="48" t="s">
        <v>91</v>
      </c>
      <c r="C15" s="42" t="s">
        <v>52</v>
      </c>
      <c r="D15" s="41" t="s">
        <v>5</v>
      </c>
      <c r="E15" s="50">
        <v>0</v>
      </c>
      <c r="F15" s="50">
        <v>50</v>
      </c>
      <c r="G15" s="50" t="s">
        <v>13</v>
      </c>
      <c r="H15" s="41" t="s">
        <v>13</v>
      </c>
      <c r="I15" s="42"/>
      <c r="J15" s="57"/>
      <c r="K15" s="58"/>
      <c r="L15" s="57"/>
      <c r="M15" s="57"/>
      <c r="N15" s="58"/>
      <c r="O15" s="57"/>
    </row>
    <row r="16" spans="1:16" s="41" customFormat="1" ht="30" x14ac:dyDescent="0.25">
      <c r="A16" s="61" t="s">
        <v>80</v>
      </c>
      <c r="B16" s="48" t="s">
        <v>91</v>
      </c>
      <c r="C16" s="42" t="s">
        <v>122</v>
      </c>
      <c r="D16" s="41" t="s">
        <v>5</v>
      </c>
      <c r="E16" s="51">
        <v>1373</v>
      </c>
      <c r="F16" s="50">
        <v>16</v>
      </c>
      <c r="G16" s="50" t="s">
        <v>3</v>
      </c>
      <c r="H16" s="41" t="s">
        <v>18</v>
      </c>
      <c r="I16" s="42" t="s">
        <v>110</v>
      </c>
      <c r="J16" s="57">
        <f>IF(G16="No Change","N/A",IF(G16="New Tag Required",Lookup!F:F,IF(G16="Remove Old Tag",Lookup!F:F,IF(G16="N/A","N/A",""))))</f>
        <v>0</v>
      </c>
      <c r="K16" s="58"/>
      <c r="L16" s="57"/>
      <c r="M16" s="57" t="str">
        <f>IF(H16="No Change","N/A",IF(H16="New Tag Required",Lookup!F:F,IF(H16="Remove Old Sign",Lookup!F:F,IF(H16="N/A","N/A",""))))</f>
        <v/>
      </c>
      <c r="N16" s="58"/>
      <c r="O16" s="57"/>
    </row>
    <row r="17" spans="1:15" s="41" customFormat="1" ht="30" x14ac:dyDescent="0.25">
      <c r="A17" s="61">
        <v>6</v>
      </c>
      <c r="B17" s="48" t="s">
        <v>91</v>
      </c>
      <c r="C17" s="42" t="s">
        <v>122</v>
      </c>
      <c r="D17" s="41" t="s">
        <v>5</v>
      </c>
      <c r="E17" s="50">
        <v>143</v>
      </c>
      <c r="F17" s="50">
        <v>311</v>
      </c>
      <c r="G17" s="50" t="s">
        <v>3</v>
      </c>
      <c r="H17" s="41" t="s">
        <v>18</v>
      </c>
      <c r="I17" s="42" t="s">
        <v>96</v>
      </c>
      <c r="J17" s="57">
        <f>IF(G17="No Change","N/A",IF(G17="New Tag Required",Lookup!F:F,IF(G17="Remove Old Tag",Lookup!F:F,IF(G17="N/A","N/A",""))))</f>
        <v>0</v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 t="s">
        <v>86</v>
      </c>
      <c r="B18" s="48" t="s">
        <v>91</v>
      </c>
      <c r="C18" s="42" t="s">
        <v>24</v>
      </c>
      <c r="D18" s="41" t="s">
        <v>5</v>
      </c>
      <c r="E18" s="50">
        <v>0</v>
      </c>
      <c r="F18" s="50">
        <v>171</v>
      </c>
      <c r="G18" s="50" t="s">
        <v>3</v>
      </c>
      <c r="H18" s="41" t="s">
        <v>18</v>
      </c>
      <c r="I18" s="42" t="s">
        <v>97</v>
      </c>
      <c r="J18" s="57">
        <f>IF(G18="No Change","N/A",IF(G18="New Tag Required",Lookup!F:F,IF(G18="Remove Old Tag",Lookup!F:F,IF(G18="N/A","N/A",""))))</f>
        <v>0</v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 t="s">
        <v>87</v>
      </c>
      <c r="B19" s="48" t="s">
        <v>91</v>
      </c>
      <c r="C19" s="42" t="s">
        <v>24</v>
      </c>
      <c r="D19" s="41" t="s">
        <v>5</v>
      </c>
      <c r="E19" s="50">
        <v>0</v>
      </c>
      <c r="F19" s="50">
        <v>111</v>
      </c>
      <c r="G19" s="50" t="s">
        <v>3</v>
      </c>
      <c r="H19" s="41" t="s">
        <v>18</v>
      </c>
      <c r="I19" s="42" t="s">
        <v>98</v>
      </c>
      <c r="J19" s="57">
        <f>IF(G19="No Change","N/A",IF(G19="New Tag Required",Lookup!F:F,IF(G19="Remove Old Tag",Lookup!F:F,IF(G19="N/A","N/A",""))))</f>
        <v>0</v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 t="s">
        <v>88</v>
      </c>
      <c r="B20" s="48" t="s">
        <v>91</v>
      </c>
      <c r="C20" s="42" t="s">
        <v>24</v>
      </c>
      <c r="D20" s="41" t="s">
        <v>5</v>
      </c>
      <c r="E20" s="50">
        <v>0</v>
      </c>
      <c r="F20" s="50">
        <v>77</v>
      </c>
      <c r="G20" s="50" t="s">
        <v>3</v>
      </c>
      <c r="H20" s="41" t="s">
        <v>18</v>
      </c>
      <c r="I20" s="42" t="s">
        <v>99</v>
      </c>
      <c r="J20" s="57">
        <f>IF(G20="No Change","N/A",IF(G20="New Tag Required",Lookup!F:F,IF(G20="Remove Old Tag",Lookup!F:F,IF(G20="N/A","N/A",""))))</f>
        <v>0</v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61" t="s">
        <v>89</v>
      </c>
      <c r="B21" s="48" t="s">
        <v>91</v>
      </c>
      <c r="C21" s="42" t="s">
        <v>24</v>
      </c>
      <c r="D21" s="41" t="s">
        <v>5</v>
      </c>
      <c r="E21" s="50">
        <v>0</v>
      </c>
      <c r="F21" s="50">
        <v>121</v>
      </c>
      <c r="G21" s="50" t="s">
        <v>3</v>
      </c>
      <c r="H21" s="41" t="s">
        <v>18</v>
      </c>
      <c r="I21" s="42" t="s">
        <v>100</v>
      </c>
      <c r="J21" s="57">
        <f>IF(G21="No Change","N/A",IF(G21="New Tag Required",Lookup!F:F,IF(G21="Remove Old Tag",Lookup!F:F,IF(G21="N/A","N/A",""))))</f>
        <v>0</v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61" t="s">
        <v>90</v>
      </c>
      <c r="B22" s="48" t="s">
        <v>91</v>
      </c>
      <c r="C22" s="42" t="s">
        <v>24</v>
      </c>
      <c r="D22" s="41" t="s">
        <v>5</v>
      </c>
      <c r="E22" s="50">
        <v>0</v>
      </c>
      <c r="F22" s="51">
        <v>118</v>
      </c>
      <c r="G22" s="50" t="s">
        <v>3</v>
      </c>
      <c r="H22" s="41" t="s">
        <v>18</v>
      </c>
      <c r="I22" s="42" t="s">
        <v>101</v>
      </c>
      <c r="J22" s="57">
        <f>IF(G22="No Change","N/A",IF(G22="New Tag Required",Lookup!F:F,IF(G22="Remove Old Tag",Lookup!F:F,IF(G22="N/A","N/A",""))))</f>
        <v>0</v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ht="30" x14ac:dyDescent="0.25">
      <c r="A23" s="61" t="s">
        <v>92</v>
      </c>
      <c r="B23" s="48" t="s">
        <v>91</v>
      </c>
      <c r="C23" s="42" t="s">
        <v>93</v>
      </c>
      <c r="D23" s="41" t="s">
        <v>6</v>
      </c>
      <c r="E23" s="50">
        <v>53</v>
      </c>
      <c r="F23" s="50">
        <v>53</v>
      </c>
      <c r="G23" s="50" t="s">
        <v>3</v>
      </c>
      <c r="H23" s="41" t="s">
        <v>18</v>
      </c>
      <c r="I23" s="42" t="s">
        <v>111</v>
      </c>
      <c r="J23" s="57">
        <f>IF(G23="No Change","N/A",IF(G23="New Tag Required",Lookup!F:F,IF(G23="Remove Old Tag",Lookup!F:F,IF(G23="N/A","N/A",""))))</f>
        <v>0</v>
      </c>
      <c r="K23" s="62"/>
      <c r="L23" s="42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61">
        <v>26</v>
      </c>
      <c r="B24" s="48" t="s">
        <v>91</v>
      </c>
      <c r="C24" s="42" t="s">
        <v>49</v>
      </c>
      <c r="D24" s="41" t="s">
        <v>5</v>
      </c>
      <c r="E24" s="50">
        <v>117</v>
      </c>
      <c r="F24" s="50">
        <v>196</v>
      </c>
      <c r="G24" s="50" t="s">
        <v>13</v>
      </c>
      <c r="H24" s="41" t="s">
        <v>13</v>
      </c>
      <c r="I24" s="42"/>
      <c r="J24" s="57"/>
      <c r="K24" s="62"/>
      <c r="L24" s="42"/>
      <c r="M24" s="57"/>
      <c r="N24" s="62"/>
      <c r="O24" s="42"/>
    </row>
    <row r="25" spans="1:15" s="41" customFormat="1" ht="30" x14ac:dyDescent="0.25">
      <c r="A25" s="61" t="s">
        <v>281</v>
      </c>
      <c r="B25" s="48" t="s">
        <v>91</v>
      </c>
      <c r="C25" s="42" t="s">
        <v>52</v>
      </c>
      <c r="D25" s="41" t="s">
        <v>5</v>
      </c>
      <c r="E25" s="50">
        <v>4</v>
      </c>
      <c r="F25" s="50">
        <v>0</v>
      </c>
      <c r="G25" s="50" t="s">
        <v>13</v>
      </c>
      <c r="H25" s="41" t="s">
        <v>13</v>
      </c>
      <c r="I25" s="42"/>
      <c r="J25" s="57"/>
      <c r="K25" s="62"/>
      <c r="L25" s="42"/>
      <c r="M25" s="57"/>
      <c r="N25" s="62"/>
      <c r="O25" s="42"/>
    </row>
    <row r="26" spans="1:15" s="41" customFormat="1" x14ac:dyDescent="0.25">
      <c r="A26" s="61" t="s">
        <v>275</v>
      </c>
      <c r="B26" s="48" t="s">
        <v>91</v>
      </c>
      <c r="C26" s="42" t="s">
        <v>22</v>
      </c>
      <c r="D26" s="41" t="s">
        <v>5</v>
      </c>
      <c r="E26" s="50">
        <v>249</v>
      </c>
      <c r="F26" s="50">
        <v>182</v>
      </c>
      <c r="G26" s="50" t="s">
        <v>3</v>
      </c>
      <c r="H26" s="41" t="s">
        <v>13</v>
      </c>
      <c r="I26" s="42"/>
      <c r="J26" s="57"/>
      <c r="K26" s="62"/>
      <c r="L26" s="42"/>
      <c r="M26" s="57"/>
      <c r="N26" s="62"/>
      <c r="O26" s="42"/>
    </row>
    <row r="27" spans="1:15" s="41" customFormat="1" ht="30" x14ac:dyDescent="0.25">
      <c r="A27" s="61" t="s">
        <v>276</v>
      </c>
      <c r="B27" s="48" t="s">
        <v>91</v>
      </c>
      <c r="C27" s="42" t="s">
        <v>122</v>
      </c>
      <c r="D27" s="41" t="s">
        <v>5</v>
      </c>
      <c r="E27" s="50">
        <v>0</v>
      </c>
      <c r="F27" s="51">
        <v>75</v>
      </c>
      <c r="G27" s="50" t="s">
        <v>3</v>
      </c>
      <c r="H27" s="41" t="s">
        <v>13</v>
      </c>
      <c r="I27" s="42" t="s">
        <v>95</v>
      </c>
      <c r="J27" s="57">
        <f>IF(G27="No Change","N/A",IF(G27="New Tag Required",Lookup!F:F,IF(G27="Remove Old Tag",Lookup!F:F,IF(G27="N/A","N/A",""))))</f>
        <v>0</v>
      </c>
      <c r="K27" s="62"/>
      <c r="L27" s="42"/>
      <c r="M27" s="57" t="str">
        <f>IF(H27="No Change","N/A",IF(H27="New Tag Required",Lookup!F:F,IF(H27="Remove Old Sign",Lookup!F:F,IF(H27="N/A","N/A",""))))</f>
        <v>N/A</v>
      </c>
      <c r="N27" s="62"/>
      <c r="O27" s="42"/>
    </row>
    <row r="28" spans="1:15" s="41" customFormat="1" ht="30" x14ac:dyDescent="0.25">
      <c r="A28" s="61" t="s">
        <v>277</v>
      </c>
      <c r="B28" s="48" t="s">
        <v>91</v>
      </c>
      <c r="C28" s="42" t="s">
        <v>123</v>
      </c>
      <c r="D28" s="41" t="s">
        <v>6</v>
      </c>
      <c r="E28" s="50">
        <v>175</v>
      </c>
      <c r="F28" s="50">
        <v>175</v>
      </c>
      <c r="G28" s="50" t="s">
        <v>3</v>
      </c>
      <c r="H28" s="41" t="s">
        <v>13</v>
      </c>
      <c r="I28" s="42" t="s">
        <v>112</v>
      </c>
      <c r="J28" s="57">
        <f>IF(G28="No Change","N/A",IF(G28="New Tag Required",Lookup!F:F,IF(G28="Remove Old Tag",Lookup!F:F,IF(G28="N/A","N/A",""))))</f>
        <v>0</v>
      </c>
      <c r="K28" s="63"/>
      <c r="M28" s="57" t="str">
        <f>IF(H28="No Change","N/A",IF(H28="New Tag Required",Lookup!F:F,IF(H28="Remove Old Sign",Lookup!F:F,IF(H28="N/A","N/A",""))))</f>
        <v>N/A</v>
      </c>
      <c r="N28" s="62"/>
      <c r="O28" s="42"/>
    </row>
    <row r="29" spans="1:15" s="41" customFormat="1" ht="30" x14ac:dyDescent="0.25">
      <c r="A29" s="61" t="s">
        <v>278</v>
      </c>
      <c r="B29" s="48" t="s">
        <v>91</v>
      </c>
      <c r="C29" s="42" t="s">
        <v>124</v>
      </c>
      <c r="D29" s="41" t="s">
        <v>6</v>
      </c>
      <c r="E29" s="50">
        <v>28</v>
      </c>
      <c r="F29" s="50">
        <v>28</v>
      </c>
      <c r="G29" s="50" t="s">
        <v>3</v>
      </c>
      <c r="H29" s="41" t="s">
        <v>13</v>
      </c>
      <c r="I29" s="42" t="s">
        <v>94</v>
      </c>
      <c r="J29" s="57">
        <f>IF(G29="No Change","N/A",IF(G29="New Tag Required",Lookup!F:F,IF(G29="Remove Old Tag",Lookup!F:F,IF(G29="N/A","N/A",""))))</f>
        <v>0</v>
      </c>
      <c r="K29" s="63"/>
      <c r="M29" s="57" t="str">
        <f>IF(H29="No Change","N/A",IF(H29="New Tag Required",Lookup!F:F,IF(H29="Remove Old Sign",Lookup!F:F,IF(H29="N/A","N/A",""))))</f>
        <v>N/A</v>
      </c>
      <c r="N29" s="63"/>
      <c r="O29" s="42"/>
    </row>
    <row r="30" spans="1:15" s="41" customFormat="1" ht="30" x14ac:dyDescent="0.25">
      <c r="A30" s="61" t="s">
        <v>279</v>
      </c>
      <c r="B30" s="48" t="s">
        <v>91</v>
      </c>
      <c r="C30" s="42" t="s">
        <v>24</v>
      </c>
      <c r="D30" s="41" t="s">
        <v>5</v>
      </c>
      <c r="E30" s="50">
        <v>0</v>
      </c>
      <c r="F30" s="50">
        <v>400</v>
      </c>
      <c r="G30" s="50" t="s">
        <v>13</v>
      </c>
      <c r="H30" s="41" t="s">
        <v>13</v>
      </c>
      <c r="I30" s="42" t="s">
        <v>125</v>
      </c>
      <c r="J30" s="57" t="str">
        <f>IF(G30="No Change","N/A",IF(G30="New Tag Required",Lookup!F:F,IF(G30="Remove Old Tag",Lookup!F:F,IF(G30="N/A","N/A",""))))</f>
        <v>N/A</v>
      </c>
      <c r="K30" s="63"/>
      <c r="M30" s="57" t="str">
        <f>IF(H30="No Change","N/A",IF(H30="New Tag Required",Lookup!F:F,IF(H30="Remove Old Sign",Lookup!F:F,IF(H30="N/A","N/A",""))))</f>
        <v>N/A</v>
      </c>
      <c r="N30" s="62"/>
    </row>
    <row r="31" spans="1:15" s="41" customFormat="1" ht="30" x14ac:dyDescent="0.25">
      <c r="A31" s="49" t="s">
        <v>280</v>
      </c>
      <c r="B31" s="48" t="s">
        <v>91</v>
      </c>
      <c r="C31" s="42" t="s">
        <v>24</v>
      </c>
      <c r="D31" s="41" t="s">
        <v>5</v>
      </c>
      <c r="E31" s="50">
        <v>0</v>
      </c>
      <c r="F31" s="51">
        <v>1396</v>
      </c>
      <c r="G31" s="50" t="s">
        <v>13</v>
      </c>
      <c r="H31" s="41" t="s">
        <v>13</v>
      </c>
      <c r="I31" s="42" t="s">
        <v>126</v>
      </c>
      <c r="J31" s="57" t="str">
        <f>IF(G31="No Change","N/A",IF(G31="New Tag Required",Lookup!F:F,IF(G31="Remove Old Tag",Lookup!F:F,IF(G31="N/A","N/A",""))))</f>
        <v>N/A</v>
      </c>
      <c r="K31" s="63"/>
      <c r="M31" s="57" t="str">
        <f>IF(H31="No Change","N/A",IF(H31="New Tag Required",Lookup!F:F,IF(H31="Remove Old Sign",Lookup!F:F,IF(H31="N/A","N/A",""))))</f>
        <v>N/A</v>
      </c>
      <c r="N31" s="63"/>
    </row>
    <row r="32" spans="1:15" s="41" customFormat="1" x14ac:dyDescent="0.25">
      <c r="A32" s="54"/>
      <c r="B32" s="26"/>
      <c r="C32" s="11"/>
      <c r="D32" s="16"/>
      <c r="E32" s="30"/>
      <c r="F32" s="30"/>
      <c r="G32" s="30"/>
      <c r="H32" s="16"/>
      <c r="I32" s="42"/>
      <c r="J32" s="10" t="str">
        <f>IF(G32="No Change","N/A",IF(G32="New Tag Required",Lookup!F:F,IF(G32="Remove Old Tag",Lookup!F:F,IF(G32="N/A","N/A",""))))</f>
        <v/>
      </c>
      <c r="K32" s="32"/>
      <c r="L32" s="16"/>
      <c r="M32" s="10" t="str">
        <f>IF(H32="No Change","N/A",IF(H32="New Tag Required",Lookup!F:F,IF(H32="Remove Old Sign",Lookup!F:F,IF(H32="N/A","N/A",""))))</f>
        <v/>
      </c>
      <c r="N32" s="32"/>
      <c r="O32" s="16"/>
    </row>
    <row r="33" spans="1:14" x14ac:dyDescent="0.25">
      <c r="A33" s="54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ht="15.75" thickBot="1" x14ac:dyDescent="0.3">
      <c r="A34" s="54"/>
      <c r="C34" s="11"/>
      <c r="E34" s="30"/>
      <c r="F34" s="30"/>
      <c r="G34" s="30"/>
      <c r="K34" s="32"/>
      <c r="N34" s="32"/>
    </row>
    <row r="35" spans="1:14" ht="45" x14ac:dyDescent="0.25">
      <c r="A35" s="54"/>
      <c r="C35" s="11"/>
      <c r="E35" s="30"/>
      <c r="F35" s="30"/>
      <c r="G35" s="72" t="s">
        <v>45</v>
      </c>
      <c r="H35" s="73" t="s">
        <v>46</v>
      </c>
      <c r="J35" s="74" t="s">
        <v>40</v>
      </c>
      <c r="K35" s="10"/>
      <c r="L35" s="10"/>
      <c r="M35" s="74" t="s">
        <v>41</v>
      </c>
    </row>
    <row r="36" spans="1:14" ht="15.75" thickBot="1" x14ac:dyDescent="0.3">
      <c r="A36" s="54"/>
      <c r="C36" s="11"/>
      <c r="E36" s="30"/>
      <c r="F36" s="30"/>
      <c r="G36" s="14">
        <f>COUNTIF(G6:G35,"New Tag Required")</f>
        <v>21</v>
      </c>
      <c r="H36" s="13">
        <f>COUNTIF(H6:H35,"New Sign Required")</f>
        <v>17</v>
      </c>
      <c r="J36" s="12">
        <f>COUNTIF(J6:J35,"Installed")</f>
        <v>0</v>
      </c>
      <c r="K36" s="10"/>
      <c r="L36" s="10"/>
      <c r="M36" s="12">
        <f>COUNTIF(M6:M35,"Installed")</f>
        <v>0</v>
      </c>
    </row>
    <row r="37" spans="1:14" x14ac:dyDescent="0.25">
      <c r="A37" s="54"/>
      <c r="C37" s="11"/>
      <c r="E37" s="30"/>
      <c r="F37" s="30"/>
      <c r="G37" s="30"/>
    </row>
    <row r="38" spans="1:14" x14ac:dyDescent="0.25">
      <c r="A38" s="54"/>
      <c r="B38" s="26" t="s">
        <v>91</v>
      </c>
      <c r="C38" s="11" t="s">
        <v>73</v>
      </c>
      <c r="D38" s="16" t="s">
        <v>5</v>
      </c>
      <c r="E38" s="30">
        <v>25025</v>
      </c>
      <c r="F38" s="30">
        <v>24884</v>
      </c>
      <c r="G38" s="30"/>
      <c r="I38" s="11" t="s">
        <v>113</v>
      </c>
    </row>
    <row r="39" spans="1:14" x14ac:dyDescent="0.25">
      <c r="A39" s="54"/>
      <c r="B39" s="26" t="s">
        <v>114</v>
      </c>
      <c r="C39" s="11" t="s">
        <v>2</v>
      </c>
      <c r="D39" s="41" t="s">
        <v>6</v>
      </c>
      <c r="E39" s="30">
        <v>21732</v>
      </c>
      <c r="F39" s="30">
        <v>21732</v>
      </c>
      <c r="G39" s="30"/>
      <c r="I39" s="11" t="s">
        <v>117</v>
      </c>
    </row>
    <row r="40" spans="1:14" x14ac:dyDescent="0.25">
      <c r="A40" s="54"/>
      <c r="B40" s="26" t="s">
        <v>115</v>
      </c>
      <c r="C40" s="11" t="s">
        <v>2</v>
      </c>
      <c r="D40" s="41" t="s">
        <v>6</v>
      </c>
      <c r="E40" s="30">
        <v>21320</v>
      </c>
      <c r="F40" s="30">
        <v>21320</v>
      </c>
      <c r="G40" s="30"/>
      <c r="I40" s="11" t="s">
        <v>118</v>
      </c>
    </row>
    <row r="41" spans="1:14" x14ac:dyDescent="0.25">
      <c r="A41" s="54"/>
      <c r="B41" s="26" t="s">
        <v>116</v>
      </c>
      <c r="C41" s="11" t="s">
        <v>2</v>
      </c>
      <c r="D41" s="41" t="s">
        <v>6</v>
      </c>
      <c r="E41" s="30">
        <v>20370</v>
      </c>
      <c r="F41" s="30">
        <v>20370</v>
      </c>
      <c r="G41" s="30"/>
      <c r="I41" s="11" t="s">
        <v>119</v>
      </c>
    </row>
    <row r="42" spans="1:14" x14ac:dyDescent="0.25">
      <c r="A42" s="54"/>
      <c r="B42" s="76" t="s">
        <v>120</v>
      </c>
      <c r="C42" s="11" t="s">
        <v>73</v>
      </c>
      <c r="D42" s="16" t="s">
        <v>5</v>
      </c>
      <c r="E42" s="30">
        <f>SUM(E38:E41)</f>
        <v>88447</v>
      </c>
      <c r="F42" s="79">
        <f ca="1">SUM(F38:F42)</f>
        <v>88306</v>
      </c>
      <c r="G42" s="30"/>
    </row>
    <row r="43" spans="1:14" x14ac:dyDescent="0.25">
      <c r="A43" s="54"/>
      <c r="C43" s="11"/>
      <c r="E43" s="30"/>
      <c r="G43" s="30"/>
    </row>
    <row r="44" spans="1:14" x14ac:dyDescent="0.25">
      <c r="A44" s="55"/>
      <c r="C44" s="11"/>
      <c r="E44" s="30"/>
      <c r="F44" s="33"/>
      <c r="G44" s="30"/>
    </row>
    <row r="45" spans="1:14" x14ac:dyDescent="0.25">
      <c r="A45" s="55"/>
      <c r="C45" s="11"/>
      <c r="E45" s="30"/>
      <c r="F45" s="33"/>
      <c r="G45" s="30"/>
    </row>
    <row r="46" spans="1:14" x14ac:dyDescent="0.25">
      <c r="A46" s="55"/>
      <c r="C46" s="11"/>
      <c r="E46" s="30"/>
      <c r="F46" s="34"/>
      <c r="G46" s="30"/>
    </row>
    <row r="47" spans="1:14" x14ac:dyDescent="0.25">
      <c r="A47" s="54"/>
      <c r="C47" s="11"/>
      <c r="E47" s="30"/>
      <c r="F47" s="33"/>
      <c r="G47" s="30"/>
    </row>
    <row r="48" spans="1:14" x14ac:dyDescent="0.25">
      <c r="A48" s="54"/>
      <c r="C48" s="11"/>
      <c r="E48" s="30"/>
      <c r="F48" s="33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0"/>
      <c r="G52" s="30"/>
    </row>
    <row r="53" spans="1:7" x14ac:dyDescent="0.25">
      <c r="A53" s="56"/>
      <c r="C53" s="11"/>
      <c r="E53" s="30"/>
      <c r="F53" s="31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4"/>
      <c r="C56" s="11"/>
      <c r="E56" s="30"/>
      <c r="F56" s="30"/>
      <c r="G56" s="30"/>
    </row>
    <row r="57" spans="1:7" x14ac:dyDescent="0.25">
      <c r="A57" s="54"/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202" spans="3:3" x14ac:dyDescent="0.25">
      <c r="C202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 G33:G34 G10:G30">
    <cfRule type="containsText" dxfId="72" priority="158" operator="containsText" text="New Tag Required">
      <formula>NOT(ISERROR(SEARCH("New Tag Required",G10)))</formula>
    </cfRule>
  </conditionalFormatting>
  <conditionalFormatting sqref="D6 D8 D10:D27 D30 D33:D101">
    <cfRule type="containsText" dxfId="71" priority="157" operator="containsText" text="Yes">
      <formula>NOT(ISERROR(SEARCH("Yes",D6)))</formula>
    </cfRule>
  </conditionalFormatting>
  <conditionalFormatting sqref="H41:H101 H202:H423 H30 H33:H34 H10:H27">
    <cfRule type="containsText" dxfId="70" priority="145" operator="containsText" text="New Sign Required">
      <formula>NOT(ISERROR(SEARCH("New Sign Required",H10)))</formula>
    </cfRule>
  </conditionalFormatting>
  <conditionalFormatting sqref="G41:G101 G30:H30 G33:H34 G10:H27 G28:G29">
    <cfRule type="containsText" dxfId="69" priority="144" operator="containsText" text="Action Required">
      <formula>NOT(ISERROR(SEARCH("Action Required",G10)))</formula>
    </cfRule>
  </conditionalFormatting>
  <conditionalFormatting sqref="H41:H101">
    <cfRule type="containsText" dxfId="68" priority="143" operator="containsText" text="Action Required">
      <formula>NOT(ISERROR(SEARCH("Action Required",H41)))</formula>
    </cfRule>
  </conditionalFormatting>
  <conditionalFormatting sqref="G6 G37:G40 G31:G32">
    <cfRule type="containsText" dxfId="67" priority="85" operator="containsText" text="New Tag Required">
      <formula>NOT(ISERROR(SEARCH("New Tag Required",G6)))</formula>
    </cfRule>
  </conditionalFormatting>
  <conditionalFormatting sqref="D31:D32">
    <cfRule type="containsText" dxfId="66" priority="84" operator="containsText" text="Yes">
      <formula>NOT(ISERROR(SEARCH("Yes",D31)))</formula>
    </cfRule>
  </conditionalFormatting>
  <conditionalFormatting sqref="H6 H37:H40 H31:H32">
    <cfRule type="containsText" dxfId="65" priority="83" operator="containsText" text="New Sign Required">
      <formula>NOT(ISERROR(SEARCH("New Sign Required",H6)))</formula>
    </cfRule>
  </conditionalFormatting>
  <conditionalFormatting sqref="G6 G37:G40 G31:G32">
    <cfRule type="containsText" dxfId="64" priority="82" operator="containsText" text="Action Required">
      <formula>NOT(ISERROR(SEARCH("Action Required",G6)))</formula>
    </cfRule>
  </conditionalFormatting>
  <conditionalFormatting sqref="H6 H37:H40 H31:H32">
    <cfRule type="containsText" dxfId="63" priority="81" operator="containsText" text="Action Required">
      <formula>NOT(ISERROR(SEARCH("Action Required",H6)))</formula>
    </cfRule>
  </conditionalFormatting>
  <conditionalFormatting sqref="G6">
    <cfRule type="containsText" dxfId="62" priority="80" operator="containsText" text="New Tag Required">
      <formula>NOT(ISERROR(SEARCH("New Tag Required",G6)))</formula>
    </cfRule>
  </conditionalFormatting>
  <conditionalFormatting sqref="D6">
    <cfRule type="containsText" dxfId="61" priority="79" operator="containsText" text="Yes">
      <formula>NOT(ISERROR(SEARCH("Yes",D6)))</formula>
    </cfRule>
  </conditionalFormatting>
  <conditionalFormatting sqref="G6">
    <cfRule type="containsText" dxfId="60" priority="78" operator="containsText" text="Action Required">
      <formula>NOT(ISERROR(SEARCH("Action Required",G6)))</formula>
    </cfRule>
  </conditionalFormatting>
  <conditionalFormatting sqref="D102:D201">
    <cfRule type="containsText" dxfId="59" priority="77" operator="containsText" text="Yes">
      <formula>NOT(ISERROR(SEARCH("Yes",D102)))</formula>
    </cfRule>
  </conditionalFormatting>
  <conditionalFormatting sqref="H102:H201">
    <cfRule type="containsText" dxfId="58" priority="76" operator="containsText" text="New Sign Required">
      <formula>NOT(ISERROR(SEARCH("New Sign Required",H102)))</formula>
    </cfRule>
  </conditionalFormatting>
  <conditionalFormatting sqref="G102:G201">
    <cfRule type="containsText" dxfId="57" priority="75" operator="containsText" text="Action Required">
      <formula>NOT(ISERROR(SEARCH("Action Required",G102)))</formula>
    </cfRule>
  </conditionalFormatting>
  <conditionalFormatting sqref="H102:H201">
    <cfRule type="containsText" dxfId="56" priority="74" operator="containsText" text="Action Required">
      <formula>NOT(ISERROR(SEARCH("Action Required",H102)))</formula>
    </cfRule>
  </conditionalFormatting>
  <conditionalFormatting sqref="D9">
    <cfRule type="containsText" dxfId="55" priority="71" operator="containsText" text="Yes">
      <formula>NOT(ISERROR(SEARCH("Yes",D9)))</formula>
    </cfRule>
  </conditionalFormatting>
  <conditionalFormatting sqref="D7">
    <cfRule type="containsText" dxfId="54" priority="60" operator="containsText" text="Yes">
      <formula>NOT(ISERROR(SEARCH("Yes",D7)))</formula>
    </cfRule>
  </conditionalFormatting>
  <conditionalFormatting sqref="G7">
    <cfRule type="containsText" dxfId="53" priority="59" operator="containsText" text="New Tag Required">
      <formula>NOT(ISERROR(SEARCH("New Tag Required",G7)))</formula>
    </cfRule>
  </conditionalFormatting>
  <conditionalFormatting sqref="H7">
    <cfRule type="containsText" dxfId="52" priority="58" operator="containsText" text="New Sign Required">
      <formula>NOT(ISERROR(SEARCH("New Sign Required",H7)))</formula>
    </cfRule>
  </conditionalFormatting>
  <conditionalFormatting sqref="G7">
    <cfRule type="containsText" dxfId="51" priority="57" operator="containsText" text="Action Required">
      <formula>NOT(ISERROR(SEARCH("Action Required",G7)))</formula>
    </cfRule>
  </conditionalFormatting>
  <conditionalFormatting sqref="H7">
    <cfRule type="containsText" dxfId="50" priority="56" operator="containsText" text="Action Required">
      <formula>NOT(ISERROR(SEARCH("Action Required",H7)))</formula>
    </cfRule>
  </conditionalFormatting>
  <conditionalFormatting sqref="G8">
    <cfRule type="containsText" dxfId="49" priority="55" operator="containsText" text="New Tag Required">
      <formula>NOT(ISERROR(SEARCH("New Tag Required",G8)))</formula>
    </cfRule>
  </conditionalFormatting>
  <conditionalFormatting sqref="H8">
    <cfRule type="containsText" dxfId="48" priority="54" operator="containsText" text="New Sign Required">
      <formula>NOT(ISERROR(SEARCH("New Sign Required",H8)))</formula>
    </cfRule>
  </conditionalFormatting>
  <conditionalFormatting sqref="G8">
    <cfRule type="containsText" dxfId="47" priority="53" operator="containsText" text="Action Required">
      <formula>NOT(ISERROR(SEARCH("Action Required",G8)))</formula>
    </cfRule>
  </conditionalFormatting>
  <conditionalFormatting sqref="H8">
    <cfRule type="containsText" dxfId="46" priority="52" operator="containsText" text="Action Required">
      <formula>NOT(ISERROR(SEARCH("Action Required",H8)))</formula>
    </cfRule>
  </conditionalFormatting>
  <conditionalFormatting sqref="J2:N2">
    <cfRule type="cellIs" dxfId="45" priority="51" operator="notEqual">
      <formula>0</formula>
    </cfRule>
  </conditionalFormatting>
  <conditionalFormatting sqref="J6:J27 J30:J33">
    <cfRule type="cellIs" dxfId="44" priority="50" operator="equal">
      <formula>0</formula>
    </cfRule>
  </conditionalFormatting>
  <conditionalFormatting sqref="M6:M27 M30:M33">
    <cfRule type="cellIs" dxfId="43" priority="49" operator="equal">
      <formula>0</formula>
    </cfRule>
  </conditionalFormatting>
  <conditionalFormatting sqref="J6:J27 M6:M27 J30:J33 M30:M33">
    <cfRule type="cellIs" dxfId="42" priority="46" operator="equal">
      <formula>"In Progress"</formula>
    </cfRule>
    <cfRule type="cellIs" dxfId="41" priority="47" operator="equal">
      <formula>"Log Issues"</formula>
    </cfRule>
    <cfRule type="cellIs" dxfId="40" priority="48" operator="equal">
      <formula>"N/A"</formula>
    </cfRule>
  </conditionalFormatting>
  <conditionalFormatting sqref="K6:L16">
    <cfRule type="expression" dxfId="39" priority="45">
      <formula>$J6="Log Issues"</formula>
    </cfRule>
  </conditionalFormatting>
  <conditionalFormatting sqref="N6:N16">
    <cfRule type="expression" dxfId="38" priority="44">
      <formula>$M6="Log Issues"</formula>
    </cfRule>
  </conditionalFormatting>
  <conditionalFormatting sqref="G9">
    <cfRule type="containsText" dxfId="37" priority="43" operator="containsText" text="New Tag Required">
      <formula>NOT(ISERROR(SEARCH("New Tag Required",G9)))</formula>
    </cfRule>
  </conditionalFormatting>
  <conditionalFormatting sqref="H9">
    <cfRule type="containsText" dxfId="36" priority="42" operator="containsText" text="New Sign Required">
      <formula>NOT(ISERROR(SEARCH("New Sign Required",H9)))</formula>
    </cfRule>
  </conditionalFormatting>
  <conditionalFormatting sqref="G9">
    <cfRule type="containsText" dxfId="35" priority="41" operator="containsText" text="Action Required">
      <formula>NOT(ISERROR(SEARCH("Action Required",G9)))</formula>
    </cfRule>
  </conditionalFormatting>
  <conditionalFormatting sqref="H9">
    <cfRule type="containsText" dxfId="34" priority="40" operator="containsText" text="Action Required">
      <formula>NOT(ISERROR(SEARCH("Action Required",H9)))</formula>
    </cfRule>
  </conditionalFormatting>
  <conditionalFormatting sqref="H30:H1048576 H1:H27">
    <cfRule type="containsText" dxfId="33" priority="38" operator="containsText" text="Remove Old Sign">
      <formula>NOT(ISERROR(SEARCH("Remove Old Sign",H1)))</formula>
    </cfRule>
    <cfRule type="containsText" dxfId="32" priority="39" operator="containsText" text="Move Sign to New Location">
      <formula>NOT(ISERROR(SEARCH("Move Sign to New Location",H1)))</formula>
    </cfRule>
  </conditionalFormatting>
  <conditionalFormatting sqref="G1:G1048576">
    <cfRule type="containsText" dxfId="31" priority="37" operator="containsText" text="Remove Old Tag">
      <formula>NOT(ISERROR(SEARCH("Remove Old Tag",G1)))</formula>
    </cfRule>
  </conditionalFormatting>
  <conditionalFormatting sqref="D28">
    <cfRule type="containsText" dxfId="30" priority="23" operator="containsText" text="Yes">
      <formula>NOT(ISERROR(SEARCH("Yes",D28)))</formula>
    </cfRule>
  </conditionalFormatting>
  <conditionalFormatting sqref="H28">
    <cfRule type="containsText" dxfId="29" priority="22" operator="containsText" text="New Sign Required">
      <formula>NOT(ISERROR(SEARCH("New Sign Required",H28)))</formula>
    </cfRule>
  </conditionalFormatting>
  <conditionalFormatting sqref="H28">
    <cfRule type="containsText" dxfId="28" priority="21" operator="containsText" text="Action Required">
      <formula>NOT(ISERROR(SEARCH("Action Required",H28)))</formula>
    </cfRule>
  </conditionalFormatting>
  <conditionalFormatting sqref="J28">
    <cfRule type="cellIs" dxfId="27" priority="20" operator="equal">
      <formula>0</formula>
    </cfRule>
  </conditionalFormatting>
  <conditionalFormatting sqref="M28">
    <cfRule type="cellIs" dxfId="26" priority="19" operator="equal">
      <formula>0</formula>
    </cfRule>
  </conditionalFormatting>
  <conditionalFormatting sqref="J28 M28">
    <cfRule type="cellIs" dxfId="25" priority="16" operator="equal">
      <formula>"In Progress"</formula>
    </cfRule>
    <cfRule type="cellIs" dxfId="24" priority="17" operator="equal">
      <formula>"Log Issues"</formula>
    </cfRule>
    <cfRule type="cellIs" dxfId="23" priority="18" operator="equal">
      <formula>"N/A"</formula>
    </cfRule>
  </conditionalFormatting>
  <conditionalFormatting sqref="H28">
    <cfRule type="containsText" dxfId="22" priority="14" operator="containsText" text="Remove Old Sign">
      <formula>NOT(ISERROR(SEARCH("Remove Old Sign",H28)))</formula>
    </cfRule>
    <cfRule type="containsText" dxfId="21" priority="15" operator="containsText" text="Move Sign to New Location">
      <formula>NOT(ISERROR(SEARCH("Move Sign to New Location",H28)))</formula>
    </cfRule>
  </conditionalFormatting>
  <conditionalFormatting sqref="D29">
    <cfRule type="containsText" dxfId="20" priority="11" operator="containsText" text="Yes">
      <formula>NOT(ISERROR(SEARCH("Yes",D29)))</formula>
    </cfRule>
  </conditionalFormatting>
  <conditionalFormatting sqref="H29">
    <cfRule type="containsText" dxfId="19" priority="10" operator="containsText" text="New Sign Required">
      <formula>NOT(ISERROR(SEARCH("New Sign Required",H29)))</formula>
    </cfRule>
  </conditionalFormatting>
  <conditionalFormatting sqref="H29">
    <cfRule type="containsText" dxfId="18" priority="9" operator="containsText" text="Action Required">
      <formula>NOT(ISERROR(SEARCH("Action Required",H29)))</formula>
    </cfRule>
  </conditionalFormatting>
  <conditionalFormatting sqref="J29">
    <cfRule type="cellIs" dxfId="17" priority="8" operator="equal">
      <formula>0</formula>
    </cfRule>
  </conditionalFormatting>
  <conditionalFormatting sqref="M29">
    <cfRule type="cellIs" dxfId="16" priority="7" operator="equal">
      <formula>0</formula>
    </cfRule>
  </conditionalFormatting>
  <conditionalFormatting sqref="J29 M29">
    <cfRule type="cellIs" dxfId="15" priority="4" operator="equal">
      <formula>"In Progress"</formula>
    </cfRule>
    <cfRule type="cellIs" dxfId="14" priority="5" operator="equal">
      <formula>"Log Issues"</formula>
    </cfRule>
    <cfRule type="cellIs" dxfId="13" priority="6" operator="equal">
      <formula>"N/A"</formula>
    </cfRule>
  </conditionalFormatting>
  <conditionalFormatting sqref="H29">
    <cfRule type="containsText" dxfId="12" priority="2" operator="containsText" text="Remove Old Sign">
      <formula>NOT(ISERROR(SEARCH("Remove Old Sign",H29)))</formula>
    </cfRule>
    <cfRule type="containsText" dxfId="11" priority="3" operator="containsText" text="Move Sign to New Location">
      <formula>NOT(ISERROR(SEARCH("Move Sign to New Location",H29)))</formula>
    </cfRule>
  </conditionalFormatting>
  <dataValidations count="2">
    <dataValidation type="list" allowBlank="1" showInputMessage="1" showErrorMessage="1" sqref="H202:H406">
      <formula1>DoorSignage</formula1>
    </dataValidation>
    <dataValidation type="list" allowBlank="1" showInputMessage="1" showErrorMessage="1" sqref="D6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>
          <x14:formula1>
            <xm:f>Lookup!$E$1:$E$19</xm:f>
          </x14:formula1>
          <xm:sqref>I38:I41 C6:C201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2"/>
  <sheetViews>
    <sheetView topLeftCell="A43" zoomScale="90" zoomScaleNormal="90" workbookViewId="0">
      <selection activeCell="B78" sqref="B7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0224</v>
      </c>
      <c r="C1" s="39"/>
      <c r="D1" s="17" t="s">
        <v>10</v>
      </c>
      <c r="E1" s="40">
        <f>'KD Changes'!G1</f>
        <v>42838</v>
      </c>
    </row>
    <row r="2" spans="1:10" ht="15" customHeight="1" x14ac:dyDescent="0.25">
      <c r="A2" s="43" t="s">
        <v>8</v>
      </c>
      <c r="B2" s="44" t="str">
        <f>VLOOKUP(B1,[1]BuildingList!A:B,2,FALSE)</f>
        <v>Lucille Caudill Little Fine Arts Library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151</v>
      </c>
      <c r="B6" s="81" t="s">
        <v>152</v>
      </c>
      <c r="C6" s="41" t="s">
        <v>74</v>
      </c>
      <c r="F6" s="51"/>
      <c r="G6" s="29"/>
      <c r="H6" s="29"/>
    </row>
    <row r="7" spans="1:10" x14ac:dyDescent="0.25">
      <c r="A7" s="80" t="s">
        <v>153</v>
      </c>
      <c r="B7" s="81" t="s">
        <v>155</v>
      </c>
      <c r="C7" s="41" t="s">
        <v>64</v>
      </c>
      <c r="G7" s="29"/>
      <c r="H7" s="29"/>
      <c r="I7" s="41"/>
      <c r="J7" s="41"/>
    </row>
    <row r="8" spans="1:10" x14ac:dyDescent="0.25">
      <c r="A8" s="80" t="s">
        <v>127</v>
      </c>
      <c r="B8" s="81" t="s">
        <v>128</v>
      </c>
      <c r="C8" s="41" t="s">
        <v>74</v>
      </c>
      <c r="G8" s="29"/>
      <c r="H8" s="29"/>
      <c r="I8" s="41"/>
      <c r="J8" s="41"/>
    </row>
    <row r="9" spans="1:10" ht="15" customHeight="1" x14ac:dyDescent="0.25">
      <c r="A9" s="80" t="s">
        <v>154</v>
      </c>
      <c r="B9" s="81" t="s">
        <v>156</v>
      </c>
      <c r="C9" s="41" t="s">
        <v>64</v>
      </c>
      <c r="G9" s="29"/>
      <c r="H9" s="29"/>
      <c r="I9" s="41"/>
      <c r="J9" s="41"/>
    </row>
    <row r="10" spans="1:10" x14ac:dyDescent="0.25">
      <c r="A10" s="80" t="s">
        <v>142</v>
      </c>
      <c r="B10" s="81" t="s">
        <v>133</v>
      </c>
      <c r="C10" s="41" t="s">
        <v>64</v>
      </c>
      <c r="G10" s="29"/>
      <c r="H10" s="29"/>
      <c r="I10" s="41"/>
      <c r="J10" s="41"/>
    </row>
    <row r="11" spans="1:10" x14ac:dyDescent="0.25">
      <c r="A11" s="80" t="s">
        <v>143</v>
      </c>
      <c r="B11" s="81" t="s">
        <v>134</v>
      </c>
      <c r="C11" s="41" t="s">
        <v>64</v>
      </c>
      <c r="F11" s="50"/>
      <c r="G11" s="29"/>
      <c r="H11" s="29"/>
    </row>
    <row r="12" spans="1:10" x14ac:dyDescent="0.25">
      <c r="A12" s="80" t="s">
        <v>144</v>
      </c>
      <c r="B12" s="81" t="s">
        <v>135</v>
      </c>
      <c r="C12" s="41" t="s">
        <v>64</v>
      </c>
      <c r="F12" s="50"/>
      <c r="G12" s="29"/>
      <c r="H12" s="29"/>
    </row>
    <row r="13" spans="1:10" x14ac:dyDescent="0.25">
      <c r="A13" s="80" t="s">
        <v>145</v>
      </c>
      <c r="B13" s="81" t="s">
        <v>136</v>
      </c>
      <c r="C13" s="41" t="s">
        <v>64</v>
      </c>
      <c r="F13" s="50"/>
      <c r="G13" s="29"/>
      <c r="H13" s="29"/>
    </row>
    <row r="14" spans="1:10" x14ac:dyDescent="0.25">
      <c r="A14" s="80" t="s">
        <v>157</v>
      </c>
      <c r="B14" s="81" t="s">
        <v>158</v>
      </c>
      <c r="C14" s="41" t="s">
        <v>74</v>
      </c>
      <c r="F14" s="50"/>
      <c r="G14" s="29"/>
      <c r="H14" s="29"/>
    </row>
    <row r="15" spans="1:10" x14ac:dyDescent="0.25">
      <c r="A15" s="80" t="s">
        <v>161</v>
      </c>
      <c r="B15" s="81" t="s">
        <v>164</v>
      </c>
      <c r="C15" s="41" t="s">
        <v>64</v>
      </c>
      <c r="F15" s="50"/>
      <c r="G15" s="29"/>
      <c r="H15" s="29"/>
    </row>
    <row r="16" spans="1:10" x14ac:dyDescent="0.25">
      <c r="A16" s="80" t="s">
        <v>159</v>
      </c>
      <c r="B16" s="81" t="s">
        <v>160</v>
      </c>
      <c r="C16" s="41" t="s">
        <v>74</v>
      </c>
      <c r="F16" s="50"/>
      <c r="G16" s="29"/>
      <c r="H16" s="29"/>
    </row>
    <row r="17" spans="1:8" x14ac:dyDescent="0.25">
      <c r="A17" s="80" t="s">
        <v>129</v>
      </c>
      <c r="B17" s="81" t="s">
        <v>130</v>
      </c>
      <c r="C17" s="41" t="s">
        <v>74</v>
      </c>
      <c r="F17" s="50"/>
      <c r="G17" s="29"/>
      <c r="H17" s="29"/>
    </row>
    <row r="18" spans="1:8" x14ac:dyDescent="0.25">
      <c r="A18" s="80" t="s">
        <v>206</v>
      </c>
      <c r="B18" s="81" t="s">
        <v>205</v>
      </c>
      <c r="C18" s="41" t="s">
        <v>74</v>
      </c>
      <c r="F18" s="50"/>
      <c r="G18" s="29"/>
      <c r="H18" s="29"/>
    </row>
    <row r="19" spans="1:8" x14ac:dyDescent="0.25">
      <c r="A19" s="80" t="s">
        <v>162</v>
      </c>
      <c r="B19" s="81" t="s">
        <v>163</v>
      </c>
      <c r="C19" s="41" t="s">
        <v>64</v>
      </c>
      <c r="F19" s="50"/>
      <c r="G19" s="29"/>
      <c r="H19" s="29"/>
    </row>
    <row r="20" spans="1:8" x14ac:dyDescent="0.25">
      <c r="A20" s="80" t="s">
        <v>203</v>
      </c>
      <c r="B20" s="81" t="s">
        <v>130</v>
      </c>
      <c r="C20" s="41" t="s">
        <v>64</v>
      </c>
      <c r="F20" s="50"/>
      <c r="G20" s="29"/>
      <c r="H20" s="29"/>
    </row>
    <row r="21" spans="1:8" x14ac:dyDescent="0.25">
      <c r="A21" s="80" t="s">
        <v>204</v>
      </c>
      <c r="B21" s="81" t="s">
        <v>205</v>
      </c>
      <c r="C21" s="41" t="s">
        <v>64</v>
      </c>
      <c r="F21" s="50"/>
      <c r="G21" s="29"/>
      <c r="H21" s="29"/>
    </row>
    <row r="22" spans="1:8" x14ac:dyDescent="0.25">
      <c r="A22" s="80" t="s">
        <v>165</v>
      </c>
      <c r="B22" s="81" t="s">
        <v>166</v>
      </c>
      <c r="C22" s="41" t="s">
        <v>74</v>
      </c>
      <c r="F22" s="50"/>
      <c r="G22" s="29"/>
      <c r="H22" s="29"/>
    </row>
    <row r="23" spans="1:8" x14ac:dyDescent="0.25">
      <c r="A23" s="80" t="s">
        <v>167</v>
      </c>
      <c r="B23" s="81" t="s">
        <v>169</v>
      </c>
      <c r="C23" s="41" t="s">
        <v>64</v>
      </c>
      <c r="F23" s="50"/>
      <c r="G23" s="29"/>
      <c r="H23" s="29"/>
    </row>
    <row r="24" spans="1:8" x14ac:dyDescent="0.25">
      <c r="A24" s="80" t="s">
        <v>131</v>
      </c>
      <c r="B24" s="81" t="s">
        <v>132</v>
      </c>
      <c r="C24" s="41" t="s">
        <v>74</v>
      </c>
      <c r="F24" s="50"/>
      <c r="G24" s="29"/>
      <c r="H24" s="29"/>
    </row>
    <row r="25" spans="1:8" x14ac:dyDescent="0.25">
      <c r="A25" s="80" t="s">
        <v>168</v>
      </c>
      <c r="B25" s="81" t="s">
        <v>170</v>
      </c>
      <c r="C25" s="41" t="s">
        <v>64</v>
      </c>
      <c r="F25" s="50"/>
      <c r="G25" s="29"/>
      <c r="H25" s="29"/>
    </row>
    <row r="26" spans="1:8" x14ac:dyDescent="0.25">
      <c r="A26" s="80" t="s">
        <v>146</v>
      </c>
      <c r="B26" s="81" t="s">
        <v>137</v>
      </c>
      <c r="C26" s="41" t="s">
        <v>64</v>
      </c>
      <c r="F26" s="50"/>
      <c r="G26" s="29"/>
      <c r="H26" s="29"/>
    </row>
    <row r="27" spans="1:8" x14ac:dyDescent="0.25">
      <c r="A27" s="80" t="s">
        <v>147</v>
      </c>
      <c r="B27" s="81" t="s">
        <v>138</v>
      </c>
      <c r="C27" s="41" t="s">
        <v>64</v>
      </c>
      <c r="F27" s="50"/>
      <c r="G27" s="29"/>
      <c r="H27" s="29"/>
    </row>
    <row r="28" spans="1:8" x14ac:dyDescent="0.25">
      <c r="A28" s="80" t="s">
        <v>148</v>
      </c>
      <c r="B28" s="81" t="s">
        <v>139</v>
      </c>
      <c r="C28" s="41" t="s">
        <v>64</v>
      </c>
      <c r="F28" s="50"/>
      <c r="G28" s="29"/>
      <c r="H28" s="29"/>
    </row>
    <row r="29" spans="1:8" x14ac:dyDescent="0.25">
      <c r="A29" s="80" t="s">
        <v>149</v>
      </c>
      <c r="B29" s="81" t="s">
        <v>140</v>
      </c>
      <c r="C29" s="41" t="s">
        <v>64</v>
      </c>
      <c r="F29" s="50"/>
      <c r="G29" s="29"/>
      <c r="H29" s="29"/>
    </row>
    <row r="30" spans="1:8" x14ac:dyDescent="0.25">
      <c r="A30" s="80" t="s">
        <v>150</v>
      </c>
      <c r="B30" s="81" t="s">
        <v>141</v>
      </c>
      <c r="C30" s="41" t="s">
        <v>64</v>
      </c>
      <c r="F30" s="50"/>
      <c r="G30" s="29"/>
      <c r="H30" s="29"/>
    </row>
    <row r="31" spans="1:8" x14ac:dyDescent="0.25">
      <c r="A31" s="80" t="s">
        <v>171</v>
      </c>
      <c r="B31" s="81" t="s">
        <v>172</v>
      </c>
      <c r="C31" s="41" t="s">
        <v>74</v>
      </c>
      <c r="F31" s="50"/>
      <c r="G31" s="29"/>
      <c r="H31" s="29"/>
    </row>
    <row r="32" spans="1:8" x14ac:dyDescent="0.25">
      <c r="A32" s="80" t="s">
        <v>187</v>
      </c>
      <c r="B32" s="81" t="s">
        <v>202</v>
      </c>
      <c r="C32" s="41" t="s">
        <v>64</v>
      </c>
      <c r="F32" s="50"/>
      <c r="G32" s="29"/>
      <c r="H32" s="29"/>
    </row>
    <row r="33" spans="1:8" x14ac:dyDescent="0.25">
      <c r="A33" s="80" t="s">
        <v>173</v>
      </c>
      <c r="B33" s="81" t="s">
        <v>174</v>
      </c>
      <c r="C33" s="41" t="s">
        <v>74</v>
      </c>
      <c r="F33" s="50"/>
      <c r="G33" s="29"/>
      <c r="H33" s="29"/>
    </row>
    <row r="34" spans="1:8" x14ac:dyDescent="0.25">
      <c r="A34" s="80" t="s">
        <v>188</v>
      </c>
      <c r="B34" s="81" t="s">
        <v>201</v>
      </c>
      <c r="C34" s="41" t="s">
        <v>64</v>
      </c>
      <c r="F34" s="50"/>
      <c r="G34" s="29"/>
      <c r="H34" s="29"/>
    </row>
    <row r="35" spans="1:8" x14ac:dyDescent="0.25">
      <c r="A35" s="80" t="s">
        <v>175</v>
      </c>
      <c r="B35" s="81" t="s">
        <v>176</v>
      </c>
      <c r="C35" s="41" t="s">
        <v>74</v>
      </c>
      <c r="F35" s="50"/>
      <c r="G35" s="29"/>
      <c r="H35" s="29"/>
    </row>
    <row r="36" spans="1:8" x14ac:dyDescent="0.25">
      <c r="A36" s="80" t="s">
        <v>189</v>
      </c>
      <c r="B36" s="81" t="s">
        <v>200</v>
      </c>
      <c r="C36" s="41" t="s">
        <v>64</v>
      </c>
      <c r="F36" s="50"/>
      <c r="G36" s="29"/>
      <c r="H36" s="29"/>
    </row>
    <row r="37" spans="1:8" x14ac:dyDescent="0.25">
      <c r="A37" s="80" t="s">
        <v>177</v>
      </c>
      <c r="B37" s="81" t="s">
        <v>178</v>
      </c>
      <c r="C37" s="41" t="s">
        <v>74</v>
      </c>
      <c r="F37" s="50"/>
      <c r="G37" s="29"/>
      <c r="H37" s="29"/>
    </row>
    <row r="38" spans="1:8" x14ac:dyDescent="0.25">
      <c r="A38" s="80" t="s">
        <v>190</v>
      </c>
      <c r="B38" s="81" t="s">
        <v>199</v>
      </c>
      <c r="C38" s="41" t="s">
        <v>64</v>
      </c>
      <c r="F38" s="50"/>
      <c r="G38" s="29"/>
      <c r="H38" s="29"/>
    </row>
    <row r="39" spans="1:8" x14ac:dyDescent="0.25">
      <c r="A39" s="80" t="s">
        <v>179</v>
      </c>
      <c r="B39" s="81" t="s">
        <v>180</v>
      </c>
      <c r="C39" s="41" t="s">
        <v>74</v>
      </c>
      <c r="F39" s="50"/>
      <c r="G39" s="29"/>
      <c r="H39" s="29"/>
    </row>
    <row r="40" spans="1:8" x14ac:dyDescent="0.25">
      <c r="A40" s="80" t="s">
        <v>191</v>
      </c>
      <c r="B40" s="81" t="s">
        <v>198</v>
      </c>
      <c r="C40" s="41" t="s">
        <v>64</v>
      </c>
      <c r="F40" s="50"/>
      <c r="G40" s="29"/>
      <c r="H40" s="29"/>
    </row>
    <row r="41" spans="1:8" x14ac:dyDescent="0.25">
      <c r="A41" s="80" t="s">
        <v>181</v>
      </c>
      <c r="B41" s="81" t="s">
        <v>182</v>
      </c>
      <c r="C41" s="41" t="s">
        <v>74</v>
      </c>
      <c r="E41" s="50"/>
      <c r="F41" s="50"/>
      <c r="G41" s="29"/>
      <c r="H41" s="29"/>
    </row>
    <row r="42" spans="1:8" x14ac:dyDescent="0.25">
      <c r="A42" s="80" t="s">
        <v>192</v>
      </c>
      <c r="B42" s="81" t="s">
        <v>197</v>
      </c>
      <c r="C42" s="41" t="s">
        <v>64</v>
      </c>
      <c r="E42" s="50"/>
      <c r="F42" s="50"/>
      <c r="G42" s="29"/>
      <c r="H42" s="29"/>
    </row>
    <row r="43" spans="1:8" x14ac:dyDescent="0.25">
      <c r="A43" s="80" t="s">
        <v>183</v>
      </c>
      <c r="B43" s="81" t="s">
        <v>184</v>
      </c>
      <c r="C43" s="41" t="s">
        <v>74</v>
      </c>
      <c r="E43" s="50"/>
      <c r="F43" s="50"/>
      <c r="G43" s="29"/>
      <c r="H43" s="29"/>
    </row>
    <row r="44" spans="1:8" x14ac:dyDescent="0.25">
      <c r="A44" s="80" t="s">
        <v>193</v>
      </c>
      <c r="B44" s="81" t="s">
        <v>196</v>
      </c>
      <c r="C44" s="41" t="s">
        <v>64</v>
      </c>
      <c r="E44" s="50"/>
      <c r="F44" s="50"/>
      <c r="G44" s="29"/>
      <c r="H44" s="29"/>
    </row>
    <row r="45" spans="1:8" x14ac:dyDescent="0.25">
      <c r="A45" s="80" t="s">
        <v>185</v>
      </c>
      <c r="B45" s="81" t="s">
        <v>186</v>
      </c>
      <c r="C45" s="41" t="s">
        <v>74</v>
      </c>
      <c r="E45" s="50"/>
      <c r="F45" s="50"/>
      <c r="G45" s="29"/>
      <c r="H45" s="29"/>
    </row>
    <row r="46" spans="1:8" x14ac:dyDescent="0.25">
      <c r="A46" s="80" t="s">
        <v>194</v>
      </c>
      <c r="B46" s="81" t="s">
        <v>195</v>
      </c>
      <c r="C46" s="41" t="s">
        <v>64</v>
      </c>
      <c r="E46" s="50"/>
      <c r="F46" s="50"/>
      <c r="G46" s="29"/>
      <c r="H46" s="29"/>
    </row>
    <row r="47" spans="1:8" x14ac:dyDescent="0.25">
      <c r="A47" s="80" t="s">
        <v>207</v>
      </c>
      <c r="B47" s="81" t="s">
        <v>208</v>
      </c>
      <c r="C47" s="41" t="s">
        <v>74</v>
      </c>
      <c r="E47" s="50"/>
      <c r="F47" s="50"/>
      <c r="G47" s="29"/>
      <c r="H47" s="29"/>
    </row>
    <row r="48" spans="1:8" x14ac:dyDescent="0.25">
      <c r="A48" s="80" t="s">
        <v>209</v>
      </c>
      <c r="B48" s="81" t="s">
        <v>210</v>
      </c>
      <c r="C48" s="41" t="s">
        <v>74</v>
      </c>
      <c r="E48" s="50"/>
      <c r="F48" s="50"/>
      <c r="G48" s="29"/>
      <c r="H48" s="29"/>
    </row>
    <row r="49" spans="1:7" x14ac:dyDescent="0.25">
      <c r="A49" s="80" t="s">
        <v>211</v>
      </c>
      <c r="B49" s="81" t="s">
        <v>212</v>
      </c>
      <c r="C49" s="41" t="s">
        <v>74</v>
      </c>
      <c r="E49" s="50"/>
      <c r="F49" s="50"/>
      <c r="G49" s="50"/>
    </row>
    <row r="50" spans="1:7" x14ac:dyDescent="0.25">
      <c r="A50" s="80" t="s">
        <v>214</v>
      </c>
      <c r="B50" s="81" t="s">
        <v>217</v>
      </c>
      <c r="C50" s="41" t="s">
        <v>213</v>
      </c>
      <c r="E50" s="50"/>
      <c r="F50" s="50"/>
      <c r="G50" s="50"/>
    </row>
    <row r="51" spans="1:7" x14ac:dyDescent="0.25">
      <c r="A51" s="80" t="s">
        <v>215</v>
      </c>
      <c r="B51" s="81" t="s">
        <v>210</v>
      </c>
      <c r="C51" s="41" t="s">
        <v>64</v>
      </c>
      <c r="E51" s="50"/>
      <c r="F51" s="52"/>
      <c r="G51" s="50"/>
    </row>
    <row r="52" spans="1:7" x14ac:dyDescent="0.25">
      <c r="A52" s="80" t="s">
        <v>216</v>
      </c>
      <c r="B52" s="81" t="s">
        <v>212</v>
      </c>
      <c r="C52" s="41" t="s">
        <v>64</v>
      </c>
      <c r="E52" s="50"/>
      <c r="F52" s="52"/>
      <c r="G52" s="50"/>
    </row>
    <row r="53" spans="1:7" x14ac:dyDescent="0.25">
      <c r="A53" s="80" t="s">
        <v>250</v>
      </c>
      <c r="B53" s="81" t="s">
        <v>251</v>
      </c>
      <c r="C53" s="41" t="s">
        <v>64</v>
      </c>
      <c r="E53" s="50"/>
      <c r="F53" s="52"/>
      <c r="G53" s="50"/>
    </row>
    <row r="54" spans="1:7" x14ac:dyDescent="0.25">
      <c r="A54" s="80" t="s">
        <v>218</v>
      </c>
      <c r="B54" s="81" t="s">
        <v>219</v>
      </c>
      <c r="C54" s="41" t="s">
        <v>74</v>
      </c>
      <c r="E54" s="50"/>
      <c r="F54" s="53"/>
      <c r="G54" s="50"/>
    </row>
    <row r="55" spans="1:7" x14ac:dyDescent="0.25">
      <c r="A55" s="80" t="s">
        <v>220</v>
      </c>
      <c r="B55" s="81" t="s">
        <v>221</v>
      </c>
      <c r="C55" s="41" t="s">
        <v>64</v>
      </c>
      <c r="E55" s="50"/>
      <c r="F55" s="52"/>
      <c r="G55" s="50"/>
    </row>
    <row r="56" spans="1:7" x14ac:dyDescent="0.25">
      <c r="A56" s="80" t="s">
        <v>222</v>
      </c>
      <c r="B56" s="81" t="s">
        <v>223</v>
      </c>
      <c r="C56" s="41" t="s">
        <v>74</v>
      </c>
      <c r="E56" s="50" t="s">
        <v>224</v>
      </c>
      <c r="F56" s="52"/>
      <c r="G56" s="50"/>
    </row>
    <row r="57" spans="1:7" x14ac:dyDescent="0.25">
      <c r="A57" s="80" t="s">
        <v>225</v>
      </c>
      <c r="B57" s="81" t="s">
        <v>226</v>
      </c>
      <c r="C57" s="41" t="s">
        <v>74</v>
      </c>
      <c r="E57" s="50"/>
      <c r="F57" s="50"/>
      <c r="G57" s="50"/>
    </row>
    <row r="58" spans="1:7" x14ac:dyDescent="0.25">
      <c r="A58" s="80" t="s">
        <v>231</v>
      </c>
      <c r="B58" s="81" t="s">
        <v>236</v>
      </c>
      <c r="C58" s="41" t="s">
        <v>64</v>
      </c>
      <c r="E58" s="50"/>
      <c r="F58" s="50"/>
      <c r="G58" s="50"/>
    </row>
    <row r="59" spans="1:7" x14ac:dyDescent="0.25">
      <c r="A59" s="80" t="s">
        <v>227</v>
      </c>
      <c r="B59" s="81" t="s">
        <v>228</v>
      </c>
      <c r="C59" s="41" t="s">
        <v>74</v>
      </c>
      <c r="E59" s="50"/>
      <c r="F59" s="50"/>
      <c r="G59" s="50"/>
    </row>
    <row r="60" spans="1:7" x14ac:dyDescent="0.25">
      <c r="A60" s="80" t="s">
        <v>232</v>
      </c>
      <c r="B60" s="81" t="s">
        <v>235</v>
      </c>
      <c r="C60" s="41" t="s">
        <v>64</v>
      </c>
      <c r="E60" s="50"/>
      <c r="F60" s="50"/>
      <c r="G60" s="50"/>
    </row>
    <row r="61" spans="1:7" x14ac:dyDescent="0.25">
      <c r="A61" s="80" t="s">
        <v>229</v>
      </c>
      <c r="B61" s="81" t="s">
        <v>230</v>
      </c>
      <c r="C61" s="41" t="s">
        <v>74</v>
      </c>
      <c r="E61" s="50"/>
      <c r="F61" s="50"/>
      <c r="G61" s="50"/>
    </row>
    <row r="62" spans="1:7" x14ac:dyDescent="0.25">
      <c r="A62" s="80" t="s">
        <v>233</v>
      </c>
      <c r="B62" s="81" t="s">
        <v>234</v>
      </c>
      <c r="C62" s="41" t="s">
        <v>64</v>
      </c>
      <c r="E62" s="50"/>
      <c r="F62" s="51"/>
      <c r="G62" s="50"/>
    </row>
    <row r="63" spans="1:7" x14ac:dyDescent="0.25">
      <c r="A63" s="80" t="s">
        <v>237</v>
      </c>
      <c r="B63" s="81" t="s">
        <v>238</v>
      </c>
      <c r="C63" s="41" t="s">
        <v>74</v>
      </c>
      <c r="E63" s="50"/>
      <c r="F63" s="50"/>
      <c r="G63" s="50"/>
    </row>
    <row r="64" spans="1:7" x14ac:dyDescent="0.25">
      <c r="A64" s="80" t="s">
        <v>249</v>
      </c>
      <c r="B64" s="81" t="s">
        <v>257</v>
      </c>
      <c r="C64" s="41" t="s">
        <v>64</v>
      </c>
      <c r="E64" s="50"/>
      <c r="F64" s="50"/>
      <c r="G64" s="50"/>
    </row>
    <row r="65" spans="1:7" x14ac:dyDescent="0.25">
      <c r="A65" s="80" t="s">
        <v>239</v>
      </c>
      <c r="B65" s="81" t="s">
        <v>240</v>
      </c>
      <c r="C65" s="42" t="s">
        <v>74</v>
      </c>
      <c r="E65" s="50"/>
      <c r="F65" s="50"/>
      <c r="G65" s="50"/>
    </row>
    <row r="66" spans="1:7" x14ac:dyDescent="0.25">
      <c r="A66" s="80" t="s">
        <v>241</v>
      </c>
      <c r="B66" s="81" t="s">
        <v>242</v>
      </c>
      <c r="C66" s="42" t="s">
        <v>74</v>
      </c>
    </row>
    <row r="67" spans="1:7" x14ac:dyDescent="0.25">
      <c r="A67" s="80" t="s">
        <v>252</v>
      </c>
      <c r="B67" s="81" t="s">
        <v>256</v>
      </c>
      <c r="C67" s="42" t="s">
        <v>64</v>
      </c>
    </row>
    <row r="68" spans="1:7" x14ac:dyDescent="0.25">
      <c r="A68" s="80" t="s">
        <v>243</v>
      </c>
      <c r="B68" s="81" t="s">
        <v>244</v>
      </c>
      <c r="C68" s="42" t="s">
        <v>74</v>
      </c>
    </row>
    <row r="69" spans="1:7" x14ac:dyDescent="0.25">
      <c r="A69" s="80" t="s">
        <v>253</v>
      </c>
      <c r="B69" s="81" t="s">
        <v>258</v>
      </c>
      <c r="C69" s="42" t="s">
        <v>64</v>
      </c>
    </row>
    <row r="70" spans="1:7" x14ac:dyDescent="0.25">
      <c r="A70" s="80" t="s">
        <v>245</v>
      </c>
      <c r="B70" s="81" t="s">
        <v>246</v>
      </c>
      <c r="C70" s="42" t="s">
        <v>74</v>
      </c>
    </row>
    <row r="71" spans="1:7" x14ac:dyDescent="0.25">
      <c r="A71" s="80" t="s">
        <v>254</v>
      </c>
      <c r="B71" s="81" t="s">
        <v>259</v>
      </c>
      <c r="C71" s="42" t="s">
        <v>64</v>
      </c>
    </row>
    <row r="72" spans="1:7" x14ac:dyDescent="0.25">
      <c r="A72" s="80" t="s">
        <v>247</v>
      </c>
      <c r="B72" s="81" t="s">
        <v>248</v>
      </c>
      <c r="C72" s="42" t="s">
        <v>74</v>
      </c>
    </row>
    <row r="73" spans="1:7" x14ac:dyDescent="0.25">
      <c r="A73" s="80" t="s">
        <v>255</v>
      </c>
      <c r="B73" s="81" t="s">
        <v>248</v>
      </c>
      <c r="C73" s="42" t="s">
        <v>64</v>
      </c>
    </row>
    <row r="74" spans="1:7" x14ac:dyDescent="0.25">
      <c r="A74" s="80" t="s">
        <v>260</v>
      </c>
      <c r="B74" s="81" t="s">
        <v>261</v>
      </c>
      <c r="C74" s="42" t="s">
        <v>74</v>
      </c>
    </row>
    <row r="75" spans="1:7" x14ac:dyDescent="0.25">
      <c r="A75" s="48" t="s">
        <v>262</v>
      </c>
      <c r="B75" s="81" t="s">
        <v>271</v>
      </c>
      <c r="C75" s="42" t="s">
        <v>64</v>
      </c>
    </row>
    <row r="76" spans="1:7" x14ac:dyDescent="0.25">
      <c r="A76" s="48" t="s">
        <v>263</v>
      </c>
      <c r="B76" s="81" t="s">
        <v>272</v>
      </c>
      <c r="C76" s="42" t="s">
        <v>64</v>
      </c>
    </row>
    <row r="77" spans="1:7" x14ac:dyDescent="0.25">
      <c r="A77" s="48" t="s">
        <v>264</v>
      </c>
      <c r="B77" s="81" t="s">
        <v>270</v>
      </c>
      <c r="C77" s="42" t="s">
        <v>64</v>
      </c>
    </row>
    <row r="78" spans="1:7" x14ac:dyDescent="0.25">
      <c r="A78" s="48" t="s">
        <v>265</v>
      </c>
      <c r="B78" s="81" t="s">
        <v>273</v>
      </c>
      <c r="C78" s="42" t="s">
        <v>64</v>
      </c>
    </row>
    <row r="79" spans="1:7" x14ac:dyDescent="0.25">
      <c r="A79" s="48" t="s">
        <v>266</v>
      </c>
      <c r="B79" s="81" t="s">
        <v>268</v>
      </c>
      <c r="C79" s="42" t="s">
        <v>64</v>
      </c>
    </row>
    <row r="80" spans="1:7" x14ac:dyDescent="0.25">
      <c r="A80" s="48" t="s">
        <v>267</v>
      </c>
      <c r="B80" s="81" t="s">
        <v>269</v>
      </c>
      <c r="C80" s="42" t="s">
        <v>64</v>
      </c>
    </row>
    <row r="81" spans="3:3" x14ac:dyDescent="0.25">
      <c r="C81" s="42"/>
    </row>
    <row r="82" spans="3:3" x14ac:dyDescent="0.25">
      <c r="C82" s="42"/>
    </row>
    <row r="83" spans="3:3" x14ac:dyDescent="0.25">
      <c r="C83" s="42"/>
    </row>
    <row r="84" spans="3:3" x14ac:dyDescent="0.25">
      <c r="C84" s="42"/>
    </row>
    <row r="85" spans="3:3" x14ac:dyDescent="0.25">
      <c r="C85" s="42"/>
    </row>
    <row r="86" spans="3:3" x14ac:dyDescent="0.25">
      <c r="C86" s="42"/>
    </row>
    <row r="87" spans="3:3" x14ac:dyDescent="0.25">
      <c r="C87" s="42"/>
    </row>
    <row r="88" spans="3:3" x14ac:dyDescent="0.25">
      <c r="C88" s="42"/>
    </row>
    <row r="89" spans="3:3" x14ac:dyDescent="0.25">
      <c r="C89" s="42"/>
    </row>
    <row r="90" spans="3:3" x14ac:dyDescent="0.25">
      <c r="C90" s="42"/>
    </row>
    <row r="91" spans="3:3" x14ac:dyDescent="0.25">
      <c r="C91" s="42"/>
    </row>
    <row r="92" spans="3:3" x14ac:dyDescent="0.25">
      <c r="C92" s="42"/>
    </row>
    <row r="93" spans="3:3" x14ac:dyDescent="0.25">
      <c r="C93" s="42"/>
    </row>
    <row r="94" spans="3:3" x14ac:dyDescent="0.25">
      <c r="C94" s="42"/>
    </row>
    <row r="95" spans="3:3" x14ac:dyDescent="0.25">
      <c r="C95" s="42"/>
    </row>
    <row r="212" spans="3:3" x14ac:dyDescent="0.25">
      <c r="C212" s="41" t="s">
        <v>29</v>
      </c>
    </row>
  </sheetData>
  <sheetProtection insertRows="0" deleteRows="0" selectLockedCells="1"/>
  <sortState ref="A6:C46">
    <sortCondition ref="A6:A46"/>
  </sortState>
  <conditionalFormatting sqref="G49:G64">
    <cfRule type="containsText" dxfId="10" priority="16" operator="containsText" text="New Tag Required">
      <formula>NOT(ISERROR(SEARCH("New Tag Required",G49)))</formula>
    </cfRule>
  </conditionalFormatting>
  <conditionalFormatting sqref="D61:D108">
    <cfRule type="containsText" dxfId="9" priority="15" operator="containsText" text="Yes">
      <formula>NOT(ISERROR(SEARCH("Yes",D61)))</formula>
    </cfRule>
  </conditionalFormatting>
  <conditionalFormatting sqref="H209:H430 H49:H108">
    <cfRule type="containsText" dxfId="8" priority="14" operator="containsText" text="New Sign Required">
      <formula>NOT(ISERROR(SEARCH("New Sign Required",H49)))</formula>
    </cfRule>
  </conditionalFormatting>
  <conditionalFormatting sqref="G49:H108">
    <cfRule type="containsText" dxfId="7" priority="13" operator="containsText" text="Action Required">
      <formula>NOT(ISERROR(SEARCH("Action Required",G49)))</formula>
    </cfRule>
  </conditionalFormatting>
  <conditionalFormatting sqref="D109:D208">
    <cfRule type="containsText" dxfId="6" priority="7" operator="containsText" text="Yes">
      <formula>NOT(ISERROR(SEARCH("Yes",D109)))</formula>
    </cfRule>
  </conditionalFormatting>
  <conditionalFormatting sqref="H109:H208">
    <cfRule type="containsText" dxfId="5" priority="6" operator="containsText" text="New Sign Required">
      <formula>NOT(ISERROR(SEARCH("New Sign Required",H109)))</formula>
    </cfRule>
  </conditionalFormatting>
  <conditionalFormatting sqref="G109:G208">
    <cfRule type="containsText" dxfId="4" priority="5" operator="containsText" text="Action Required">
      <formula>NOT(ISERROR(SEARCH("Action Required",G109)))</formula>
    </cfRule>
  </conditionalFormatting>
  <conditionalFormatting sqref="H109:H208">
    <cfRule type="containsText" dxfId="3" priority="4" operator="containsText" text="Action Required">
      <formula>NOT(ISERROR(SEARCH("Action Required",H109)))</formula>
    </cfRule>
  </conditionalFormatting>
  <conditionalFormatting sqref="H1:H4 G5:G48 H49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F5 G3:G4 E1:E2 F7:F10 G49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209:H413">
      <formula1>DoorSignage</formula1>
    </dataValidation>
    <dataValidation type="list" allowBlank="1" showInputMessage="1" showErrorMessage="1" sqref="D61:D8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Lookup!$G$1:$G$5</xm:f>
          </x14:formula1>
          <xm:sqref>C10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C65:C211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G49:H208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2017-05-12T17:15:19Z</dcterms:modified>
</cp:coreProperties>
</file>