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9" i="1" l="1"/>
  <c r="M10" i="1"/>
  <c r="M11" i="1"/>
  <c r="M13" i="1"/>
  <c r="M14" i="1"/>
  <c r="M15" i="1"/>
  <c r="M16" i="1"/>
  <c r="M17" i="1"/>
  <c r="M18" i="1"/>
  <c r="M19" i="1"/>
  <c r="M20" i="1"/>
  <c r="M6" i="1"/>
  <c r="J9" i="1"/>
  <c r="J10" i="1"/>
  <c r="J11" i="1"/>
  <c r="J13" i="1"/>
  <c r="J14" i="1"/>
  <c r="J15" i="1"/>
  <c r="J16" i="1"/>
  <c r="J17" i="1"/>
  <c r="J18" i="1"/>
  <c r="J19" i="1"/>
  <c r="J20" i="1"/>
  <c r="J6" i="1"/>
  <c r="H23" i="1" l="1"/>
  <c r="G23" i="1"/>
  <c r="M23" i="1" l="1"/>
  <c r="K2" i="1" s="1"/>
  <c r="J23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<sst xmlns="http://schemas.openxmlformats.org/spreadsheetml/2006/main" count="120" uniqueCount="75">
  <si>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</si>
  <si>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</si>
  <si>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</si>
  <si>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</si>
  <si>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</si>
  <si>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</si>
  <si>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</si>
  <si>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</si>
  <si>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</si>
  <si>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</si>
  <si>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</si>
  <si>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</si>
  <si>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</si>
  <si>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</si>
  <si>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</si>
  <si>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</si>
  <si>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</si>
  <si>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</si>
  <si>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</si>
  <si>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</si>
  <si>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</si>
  <si>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</si>
  <si>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</si>
  <si>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</si>
  <si>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</si>
  <si>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</si>
  <si>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</si>
  <si>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</si>
  <si>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</si>
  <si>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</si>
  <si>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</si>
  <si>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</si>
  <si>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</si>
  <si>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</si>
  <si>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</si>
  <si>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</si>
  <si>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</si>
  <si>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</si>
  <si>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</si>
  <si>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</si>
  <si>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</si>
  <si>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</si>
  <si>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</si>
  <si>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</si>
  <si>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</si>
  <si>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</si>
  <si>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</si>
  <si>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</si>
  <si>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</si>
  <si>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</si>
  <si>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</si>
  <si>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</si>
  <si>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</si>
  <si>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</si>
  <si>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</si>
  <si>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</si>
  <si>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</si>
  <si>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</si>
  <si>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</si>
  <si>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</si>
  <si>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</si>
  <si>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</si>
  <si>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</si>
  <si>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</si>
  <si>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</si>
  <si>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</si>
  <si>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</si>
  <si>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0224</t>
  </si>
  <si>
    <t>317</t>
  </si>
  <si>
    <t>03</t>
  </si>
  <si>
    <t>300W</t>
  </si>
  <si>
    <t>300E</t>
  </si>
  <si>
    <t>316</t>
  </si>
  <si>
    <t>SqFt adjustment</t>
  </si>
  <si>
    <t>Moved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</si>
</sst>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0223\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0382</v>
          </cell>
          <cell r="B289" t="str">
            <v>Sky Blue Solar House</v>
          </cell>
        </row>
        <row r="290">
          <cell r="A290" t="str">
            <v>0386</v>
          </cell>
          <cell r="B290" t="str">
            <v>150 Gazette Avenue</v>
          </cell>
        </row>
        <row r="291">
          <cell r="A291" t="str">
            <v>0390</v>
          </cell>
          <cell r="B291" t="str">
            <v>Bus Shelter #1</v>
          </cell>
        </row>
        <row r="292">
          <cell r="A292" t="str">
            <v>0391</v>
          </cell>
          <cell r="B292" t="str">
            <v>Bus Shelter #2</v>
          </cell>
        </row>
        <row r="293">
          <cell r="A293" t="str">
            <v>0392</v>
          </cell>
          <cell r="B293" t="str">
            <v>Bus Shelter #3</v>
          </cell>
        </row>
        <row r="294">
          <cell r="A294" t="str">
            <v>0393</v>
          </cell>
          <cell r="B294" t="str">
            <v>Bus Shelter #7</v>
          </cell>
        </row>
        <row r="295">
          <cell r="A295" t="str">
            <v>0394</v>
          </cell>
          <cell r="B295" t="str">
            <v>Bus Shelter #6</v>
          </cell>
        </row>
        <row r="296">
          <cell r="A296" t="str">
            <v>0397</v>
          </cell>
          <cell r="B296" t="str">
            <v>Bus Shelter #9</v>
          </cell>
        </row>
        <row r="297">
          <cell r="A297" t="str">
            <v>0398</v>
          </cell>
          <cell r="B297" t="str">
            <v>Bus Shelter #10</v>
          </cell>
        </row>
        <row r="298">
          <cell r="A298" t="str">
            <v>0399</v>
          </cell>
          <cell r="B298" t="str">
            <v>Bus Shelter #11</v>
          </cell>
        </row>
        <row r="299">
          <cell r="A299" t="str">
            <v>0400</v>
          </cell>
          <cell r="B299" t="str">
            <v>Ellen H. Richards House</v>
          </cell>
        </row>
        <row r="300">
          <cell r="A300" t="str">
            <v>0401</v>
          </cell>
          <cell r="B300" t="str">
            <v>Weldon House</v>
          </cell>
        </row>
        <row r="301">
          <cell r="A301" t="str">
            <v>0402</v>
          </cell>
          <cell r="B301" t="str">
            <v>147 Washington Ave</v>
          </cell>
        </row>
        <row r="302">
          <cell r="A302" t="str">
            <v>0409</v>
          </cell>
          <cell r="B302" t="str">
            <v>341-343 Scott St</v>
          </cell>
        </row>
        <row r="303">
          <cell r="A303" t="str">
            <v>0412</v>
          </cell>
          <cell r="B303" t="str">
            <v>403 Pennsylvania Ct</v>
          </cell>
        </row>
        <row r="304">
          <cell r="A304" t="str">
            <v>0413</v>
          </cell>
          <cell r="B304" t="str">
            <v>Softball/Soccer Locker Rooms</v>
          </cell>
        </row>
        <row r="305">
          <cell r="A305" t="str">
            <v>0416</v>
          </cell>
          <cell r="B305" t="str">
            <v>Bus Shelter #12</v>
          </cell>
        </row>
        <row r="306">
          <cell r="A306" t="str">
            <v>0417</v>
          </cell>
          <cell r="B306" t="str">
            <v>660 South Limestone</v>
          </cell>
        </row>
        <row r="307">
          <cell r="A307" t="str">
            <v>0418</v>
          </cell>
          <cell r="B307" t="str">
            <v>Bus Shelter #4</v>
          </cell>
        </row>
        <row r="308">
          <cell r="A308" t="str">
            <v>0419</v>
          </cell>
          <cell r="B308" t="str">
            <v>Bus Shelter #13</v>
          </cell>
        </row>
        <row r="309">
          <cell r="A309" t="str">
            <v>0420</v>
          </cell>
          <cell r="B309" t="str">
            <v>424 Euclid Avenue</v>
          </cell>
        </row>
        <row r="310">
          <cell r="A310" t="str">
            <v>0432</v>
          </cell>
          <cell r="B310" t="str">
            <v>Commonwealth House</v>
          </cell>
        </row>
        <row r="311">
          <cell r="A311" t="str">
            <v>0433</v>
          </cell>
          <cell r="B311" t="str">
            <v>William E and Casiana Schmidt Vocal Arts Center</v>
          </cell>
        </row>
        <row r="312">
          <cell r="A312" t="str">
            <v>0442</v>
          </cell>
          <cell r="B312" t="str">
            <v>Ligon House</v>
          </cell>
        </row>
        <row r="313">
          <cell r="A313" t="str">
            <v>0446</v>
          </cell>
          <cell r="B313" t="str">
            <v>John Cropp Softball Stadium</v>
          </cell>
        </row>
        <row r="314">
          <cell r="A314" t="str">
            <v>0447</v>
          </cell>
          <cell r="B314" t="str">
            <v>Hitting Pavilion</v>
          </cell>
        </row>
        <row r="315">
          <cell r="A315" t="str">
            <v>0448</v>
          </cell>
          <cell r="B315" t="str">
            <v>Football Storage Shed</v>
          </cell>
        </row>
        <row r="316">
          <cell r="A316" t="str">
            <v>0449</v>
          </cell>
          <cell r="B316" t="str">
            <v>Shively Grounds Storage Building</v>
          </cell>
        </row>
        <row r="317">
          <cell r="A317" t="str">
            <v>0453</v>
          </cell>
          <cell r="B317" t="str">
            <v>Shively Grounds Building</v>
          </cell>
        </row>
        <row r="318">
          <cell r="A318" t="str">
            <v>0456</v>
          </cell>
          <cell r="B318" t="str">
            <v>W.T. Young Library</v>
          </cell>
        </row>
        <row r="319">
          <cell r="A319" t="str">
            <v>0460</v>
          </cell>
          <cell r="B319" t="str">
            <v>149 Transcript Ave</v>
          </cell>
        </row>
        <row r="320">
          <cell r="A320" t="str">
            <v>0461</v>
          </cell>
          <cell r="B320" t="str">
            <v>153 Transcript Ave</v>
          </cell>
        </row>
        <row r="321">
          <cell r="A321" t="str">
            <v>0462</v>
          </cell>
          <cell r="B321" t="str">
            <v>Limestone Park I</v>
          </cell>
        </row>
        <row r="322">
          <cell r="A322" t="str">
            <v>0463</v>
          </cell>
          <cell r="B322" t="str">
            <v>Limestone Park II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Fraternity House</v>
          </cell>
        </row>
        <row r="337">
          <cell r="A337" t="str">
            <v>0505</v>
          </cell>
          <cell r="B337" t="str">
            <v>Alpha Tau Omega Fraternity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Central Utility Plant #4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>
            <v>0</v>
          </cell>
          <cell r="B44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topLeftCell="A7" zoomScale="90" zoomScaleNormal="90" workbookViewId="0">
      <selection activeCell="D23" sqref="D23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41809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Lucille Caudill Little Fine Arts Library</v>
      </c>
      <c r="C2" s="55"/>
      <c r="F2" s="25" t="s">
        <v>12</v>
      </c>
      <c r="G2" s="26" t="s">
        <v>62</v>
      </c>
      <c r="J2" s="15">
        <f>G23-J23</f>
        <v>4</v>
      </c>
      <c r="K2" s="15">
        <f>H23-M23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30">
        <v>315</v>
      </c>
      <c r="B6" s="30" t="s">
        <v>69</v>
      </c>
      <c r="C6" s="17" t="s">
        <v>73</v>
      </c>
      <c r="D6" s="17" t="s">
        <v>5</v>
      </c>
      <c r="E6" s="17">
        <v>138</v>
      </c>
      <c r="F6" s="17">
        <v>137</v>
      </c>
      <c r="G6" s="35" t="s">
        <v>2</v>
      </c>
      <c r="H6" s="17" t="s">
        <v>13</v>
      </c>
      <c r="J6" s="10">
        <f>IF(G7="No Change","N/A",IF(G7="New Tag Required",Lookup!F:F,IF(G7="Remove Old Tag",Lookup!F:F,IF(G7="N/A","N/A",""))))</f>
        <v>0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x14ac:dyDescent="0.3">
      <c r="A7" s="30" t="s">
        <v>72</v>
      </c>
      <c r="B7" s="30" t="s">
        <v>69</v>
      </c>
      <c r="C7" s="11" t="s">
        <v>24</v>
      </c>
      <c r="D7" s="17" t="s">
        <v>5</v>
      </c>
      <c r="E7" s="35">
        <v>0</v>
      </c>
      <c r="F7" s="35">
        <v>136</v>
      </c>
      <c r="G7" s="35" t="s">
        <v>3</v>
      </c>
      <c r="H7" s="17" t="s">
        <v>13</v>
      </c>
      <c r="J7" s="10"/>
      <c r="K7" s="36"/>
      <c r="L7" s="10"/>
      <c r="M7" s="10"/>
      <c r="N7" s="36"/>
      <c r="O7" s="10"/>
    </row>
    <row r="8" spans="1:16" x14ac:dyDescent="0.3">
      <c r="A8" s="52" t="s">
        <v>68</v>
      </c>
      <c r="B8" s="30" t="s">
        <v>69</v>
      </c>
      <c r="C8" s="11" t="s">
        <v>22</v>
      </c>
      <c r="D8" s="17" t="s">
        <v>5</v>
      </c>
      <c r="E8" s="35">
        <v>377</v>
      </c>
      <c r="F8" s="17">
        <v>134</v>
      </c>
      <c r="G8" s="35" t="s">
        <v>3</v>
      </c>
      <c r="H8" s="17" t="s">
        <v>13</v>
      </c>
      <c r="J8" s="10"/>
      <c r="K8" s="36"/>
      <c r="L8" s="10"/>
      <c r="M8" s="10"/>
      <c r="N8" s="36"/>
      <c r="O8" s="10"/>
    </row>
    <row r="9" spans="1:16" ht="15" customHeight="1" x14ac:dyDescent="0.25">
      <c r="A9" s="53" t="s">
        <v>70</v>
      </c>
      <c r="B9" s="30" t="s">
        <v>69</v>
      </c>
      <c r="C9" s="11" t="s">
        <v>51</v>
      </c>
      <c r="D9" s="17" t="s">
        <v>5</v>
      </c>
      <c r="E9" s="35">
        <v>644</v>
      </c>
      <c r="F9" s="35">
        <v>708</v>
      </c>
      <c r="G9" s="35" t="s">
        <v>2</v>
      </c>
      <c r="H9" s="17" t="s">
        <v>13</v>
      </c>
      <c r="J9" s="10" t="str">
        <f>IF(G9="No Change","N/A",IF(G9="New Tag Required",Lookup!F:F,IF(G9="Remove Old Tag",Lookup!F:F,IF(G9="N/A","N/A",""))))</f>
        <v>N/A</v>
      </c>
      <c r="K9" s="36"/>
      <c r="L9" s="10"/>
      <c r="M9" s="10" t="str">
        <f>IF(H9="No Change","N/A",IF(H9="New Tag Required",Lookup!F:F,IF(H9="Remove Old Sign",Lookup!F:F,IF(H9="N/A","N/A",""))))</f>
        <v>N/A</v>
      </c>
      <c r="N9" s="36"/>
      <c r="O9" s="10"/>
    </row>
    <row r="10" spans="1:16" ht="15" x14ac:dyDescent="0.25">
      <c r="A10" s="52" t="s">
        <v>71</v>
      </c>
      <c r="B10" s="30" t="s">
        <v>69</v>
      </c>
      <c r="C10" s="11" t="s">
        <v>22</v>
      </c>
      <c r="D10" s="17" t="s">
        <v>5</v>
      </c>
      <c r="E10" s="38">
        <v>1697</v>
      </c>
      <c r="F10" s="38">
        <v>1619</v>
      </c>
      <c r="G10" s="35" t="s">
        <v>2</v>
      </c>
      <c r="H10" s="17" t="s">
        <v>13</v>
      </c>
      <c r="J10" s="10" t="str">
        <f>IF(G10="No Change","N/A",IF(G10="New Tag Required",Lookup!F:F,IF(G10="Remove Old Tag",Lookup!F:F,IF(G10="N/A","N/A",""))))</f>
        <v>N/A</v>
      </c>
      <c r="K10" s="36"/>
      <c r="L10" s="10"/>
      <c r="M10" s="10" t="str">
        <f>IF(H10="No Change","N/A",IF(H10="New Tag Required",Lookup!F:F,IF(H10="Remove Old Sign",Lookup!F:F,IF(H10="N/A","N/A",""))))</f>
        <v>N/A</v>
      </c>
      <c r="N10" s="36"/>
      <c r="O10" s="10"/>
    </row>
    <row r="11" spans="1:16" x14ac:dyDescent="0.3">
      <c r="A11" s="39">
        <v>320</v>
      </c>
      <c r="B11" s="30" t="s">
        <v>69</v>
      </c>
      <c r="C11" s="11" t="s">
        <v>51</v>
      </c>
      <c r="D11" s="17" t="s">
        <v>5</v>
      </c>
      <c r="E11" s="35">
        <v>507</v>
      </c>
      <c r="F11" s="35">
        <v>583</v>
      </c>
      <c r="G11" s="35" t="s">
        <v>2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36"/>
      <c r="L11" s="10"/>
      <c r="M11" s="10" t="str">
        <f>IF(H11="No Change","N/A",IF(H11="New Tag Required",Lookup!F:F,IF(H11="Remove Old Sign",Lookup!F:F,IF(H11="N/A","N/A",""))))</f>
        <v>N/A</v>
      </c>
      <c r="N11" s="36"/>
      <c r="O11" s="10"/>
    </row>
    <row r="12" spans="1:16" x14ac:dyDescent="0.3">
      <c r="A12" s="39">
        <v>323</v>
      </c>
      <c r="B12" s="30" t="s">
        <v>69</v>
      </c>
      <c r="C12" s="11" t="s">
        <v>74</v>
      </c>
      <c r="D12" s="17" t="s">
        <v>6</v>
      </c>
      <c r="E12" s="35">
        <v>290</v>
      </c>
      <c r="F12" s="35">
        <v>290</v>
      </c>
      <c r="G12" s="35" t="s">
        <v>3</v>
      </c>
      <c r="H12" s="17" t="s">
        <v>13</v>
      </c>
      <c r="J12" s="10"/>
      <c r="K12" s="36"/>
      <c r="L12" s="10"/>
      <c r="M12" s="10"/>
      <c r="N12" s="36"/>
      <c r="O12" s="10"/>
    </row>
    <row r="13" spans="1:16" x14ac:dyDescent="0.3">
      <c r="A13" s="39">
        <v>325</v>
      </c>
      <c r="B13" s="30" t="s">
        <v>69</v>
      </c>
      <c r="C13" s="11" t="s">
        <v>29</v>
      </c>
      <c r="D13" s="17" t="s">
        <v>5</v>
      </c>
      <c r="E13" s="35">
        <v>187</v>
      </c>
      <c r="F13" s="35">
        <v>120</v>
      </c>
      <c r="G13" s="35" t="s">
        <v>3</v>
      </c>
      <c r="H13" s="17" t="s">
        <v>13</v>
      </c>
      <c r="J13" s="10">
        <f>IF(G13="No Change","N/A",IF(G13="New Tag Required",Lookup!F:F,IF(G13="Remove Old Tag",Lookup!F:F,IF(G13="N/A","N/A",""))))</f>
        <v>0</v>
      </c>
      <c r="K13" s="36"/>
      <c r="L13" s="10"/>
      <c r="M13" s="10" t="str">
        <f>IF(H13="No Change","N/A",IF(H13="New Tag Required",Lookup!F:F,IF(H13="Remove Old Sign",Lookup!F:F,IF(H13="N/A","N/A",""))))</f>
        <v>N/A</v>
      </c>
      <c r="N13" s="36"/>
      <c r="O13" s="10"/>
    </row>
    <row r="14" spans="1:16" x14ac:dyDescent="0.3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7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41"/>
      <c r="M15" s="10" t="str">
        <f>IF(H15="No Change","N/A",IF(H15="New Tag Required",Lookup!F:F,IF(H15="Remove Old Sign",Lookup!F:F,IF(H15="N/A","N/A",""))))</f>
        <v/>
      </c>
      <c r="N15" s="41"/>
    </row>
    <row r="16" spans="1:16" x14ac:dyDescent="0.3">
      <c r="A16" s="37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1"/>
      <c r="M16" s="10" t="str">
        <f>IF(H16="No Change","N/A",IF(H16="New Tag Required",Lookup!F:F,IF(H16="Remove Old Sign",Lookup!F:F,IF(H16="N/A","N/A",""))))</f>
        <v/>
      </c>
      <c r="N16" s="41"/>
    </row>
    <row r="17" spans="1:14" x14ac:dyDescent="0.3">
      <c r="A17" s="37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1"/>
      <c r="M17" s="10" t="str">
        <f>IF(H17="No Change","N/A",IF(H17="New Tag Required",Lookup!F:F,IF(H17="Remove Old Sign",Lookup!F:F,IF(H17="N/A","N/A",""))))</f>
        <v/>
      </c>
      <c r="N17" s="41"/>
    </row>
    <row r="18" spans="1:14" x14ac:dyDescent="0.3">
      <c r="A18" s="37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1"/>
      <c r="M18" s="10" t="str">
        <f>IF(H18="No Change","N/A",IF(H18="New Tag Required",Lookup!F:F,IF(H18="Remove Old Sign",Lookup!F:F,IF(H18="N/A","N/A",""))))</f>
        <v/>
      </c>
      <c r="N18" s="41"/>
    </row>
    <row r="19" spans="1:14" x14ac:dyDescent="0.3">
      <c r="A19" s="37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1"/>
      <c r="M19" s="10" t="str">
        <f>IF(H19="No Change","N/A",IF(H19="New Tag Required",Lookup!F:F,IF(H19="Remove Old Sign",Lookup!F:F,IF(H19="N/A","N/A",""))))</f>
        <v/>
      </c>
      <c r="N19" s="41"/>
    </row>
    <row r="20" spans="1:14" x14ac:dyDescent="0.3">
      <c r="A20" s="37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41"/>
    </row>
    <row r="21" spans="1:14" ht="15" thickBot="1" x14ac:dyDescent="0.35">
      <c r="A21" s="37"/>
      <c r="C21" s="11"/>
      <c r="E21" s="35"/>
      <c r="F21" s="35"/>
      <c r="G21" s="35"/>
      <c r="K21" s="41"/>
      <c r="N21" s="41"/>
    </row>
    <row r="22" spans="1:14" ht="43.2" x14ac:dyDescent="0.3">
      <c r="A22" s="37"/>
      <c r="C22" s="11"/>
      <c r="E22" s="35"/>
      <c r="F22" s="35"/>
      <c r="G22" s="42" t="s">
        <v>47</v>
      </c>
      <c r="H22" s="43" t="s">
        <v>48</v>
      </c>
      <c r="J22" s="44" t="s">
        <v>42</v>
      </c>
      <c r="K22" s="10"/>
      <c r="L22" s="10"/>
      <c r="M22" s="44" t="s">
        <v>43</v>
      </c>
    </row>
    <row r="23" spans="1:14" ht="15" thickBot="1" x14ac:dyDescent="0.35">
      <c r="A23" s="37"/>
      <c r="C23" s="11"/>
      <c r="E23" s="35"/>
      <c r="F23" s="35"/>
      <c r="G23" s="14">
        <f>COUNTIF(G7:G22,"New Tag Required")</f>
        <v>4</v>
      </c>
      <c r="H23" s="13">
        <f>COUNTIF(H6:H22,"New Sign Required")</f>
        <v>0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3">
      <c r="A24" s="37"/>
      <c r="C24" s="11"/>
      <c r="E24" s="35"/>
      <c r="F24" s="35"/>
      <c r="G24" s="35"/>
    </row>
    <row r="25" spans="1:14" x14ac:dyDescent="0.3">
      <c r="A25" s="37"/>
      <c r="C25" s="11"/>
      <c r="E25" s="35"/>
      <c r="F25" s="35"/>
      <c r="G25" s="35"/>
    </row>
    <row r="26" spans="1:14" x14ac:dyDescent="0.3">
      <c r="A26" s="37"/>
      <c r="C26" s="11"/>
      <c r="E26" s="35"/>
      <c r="F26" s="35"/>
      <c r="G26" s="35"/>
    </row>
    <row r="27" spans="1:14" x14ac:dyDescent="0.3">
      <c r="A27" s="37"/>
      <c r="C27" s="11"/>
      <c r="E27" s="35"/>
      <c r="F27" s="35"/>
      <c r="G27" s="35"/>
    </row>
    <row r="28" spans="1:14" x14ac:dyDescent="0.3">
      <c r="A28" s="37"/>
      <c r="C28" s="11"/>
      <c r="E28" s="35"/>
      <c r="F28" s="35"/>
      <c r="G28" s="35"/>
    </row>
    <row r="29" spans="1:14" x14ac:dyDescent="0.3">
      <c r="A29" s="37"/>
      <c r="C29" s="11"/>
      <c r="E29" s="35"/>
      <c r="F29" s="35"/>
      <c r="G29" s="35"/>
    </row>
    <row r="30" spans="1:14" x14ac:dyDescent="0.3">
      <c r="A30" s="37"/>
      <c r="C30" s="11"/>
      <c r="E30" s="35"/>
      <c r="F30" s="35"/>
      <c r="G30" s="35"/>
    </row>
    <row r="31" spans="1:14" x14ac:dyDescent="0.3">
      <c r="A31" s="45"/>
      <c r="C31" s="11"/>
      <c r="E31" s="35"/>
      <c r="F31" s="46"/>
      <c r="G31" s="35"/>
    </row>
    <row r="32" spans="1:14" x14ac:dyDescent="0.3">
      <c r="A32" s="45"/>
      <c r="C32" s="11"/>
      <c r="E32" s="35"/>
      <c r="F32" s="46"/>
      <c r="G32" s="35"/>
    </row>
    <row r="33" spans="1:7" x14ac:dyDescent="0.3">
      <c r="A33" s="45"/>
      <c r="C33" s="11"/>
      <c r="E33" s="35"/>
      <c r="F33" s="47"/>
      <c r="G33" s="35"/>
    </row>
    <row r="34" spans="1:7" x14ac:dyDescent="0.3">
      <c r="A34" s="37"/>
      <c r="C34" s="11"/>
      <c r="E34" s="35"/>
      <c r="F34" s="46"/>
      <c r="G34" s="35"/>
    </row>
    <row r="35" spans="1:7" x14ac:dyDescent="0.3">
      <c r="A35" s="37"/>
      <c r="C35" s="11"/>
      <c r="E35" s="35"/>
      <c r="F35" s="46"/>
      <c r="G35" s="35"/>
    </row>
    <row r="36" spans="1:7" x14ac:dyDescent="0.3">
      <c r="A36" s="48"/>
      <c r="C36" s="11"/>
      <c r="E36" s="35"/>
      <c r="F36" s="35"/>
      <c r="G36" s="35"/>
    </row>
    <row r="37" spans="1:7" x14ac:dyDescent="0.3">
      <c r="A37" s="48"/>
      <c r="C37" s="11"/>
      <c r="E37" s="35"/>
      <c r="F37" s="35"/>
      <c r="G37" s="35"/>
    </row>
    <row r="38" spans="1:7" x14ac:dyDescent="0.3">
      <c r="A38" s="48"/>
      <c r="C38" s="11"/>
      <c r="E38" s="35"/>
      <c r="F38" s="35"/>
      <c r="G38" s="35"/>
    </row>
    <row r="39" spans="1:7" x14ac:dyDescent="0.3">
      <c r="A39" s="48"/>
      <c r="C39" s="11"/>
      <c r="E39" s="35"/>
      <c r="F39" s="35"/>
      <c r="G39" s="35"/>
    </row>
    <row r="40" spans="1:7" x14ac:dyDescent="0.3">
      <c r="A40" s="49"/>
      <c r="C40" s="11"/>
      <c r="E40" s="35"/>
      <c r="F40" s="40"/>
      <c r="G40" s="35"/>
    </row>
    <row r="41" spans="1:7" x14ac:dyDescent="0.3">
      <c r="A41" s="48"/>
      <c r="C41" s="11"/>
      <c r="E41" s="35"/>
      <c r="F41" s="35"/>
      <c r="G41" s="35"/>
    </row>
    <row r="42" spans="1:7" x14ac:dyDescent="0.3">
      <c r="A42" s="48"/>
      <c r="C42" s="11"/>
      <c r="E42" s="35"/>
      <c r="F42" s="35"/>
      <c r="G42" s="35"/>
    </row>
    <row r="43" spans="1:7" x14ac:dyDescent="0.3">
      <c r="A43" s="37"/>
      <c r="C43" s="11"/>
      <c r="E43" s="35"/>
      <c r="F43" s="35"/>
      <c r="G43" s="35"/>
    </row>
    <row r="44" spans="1:7" x14ac:dyDescent="0.3">
      <c r="A44" s="37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11:G21">
    <cfRule type="containsText" dxfId="53" priority="155" operator="containsText" text="New Tag Required">
      <formula>NOT(ISERROR(SEARCH("New Tag Required",G11)))</formula>
    </cfRule>
  </conditionalFormatting>
  <conditionalFormatting sqref="D7 D9 D11:D88">
    <cfRule type="containsText" dxfId="52" priority="154" operator="containsText" text="Yes">
      <formula>NOT(ISERROR(SEARCH("Yes",D7)))</formula>
    </cfRule>
  </conditionalFormatting>
  <conditionalFormatting sqref="H28:H88 H189:H410 H6:H21">
    <cfRule type="containsText" dxfId="51" priority="142" operator="containsText" text="New Sign Required">
      <formula>NOT(ISERROR(SEARCH("New Sign Required",H6)))</formula>
    </cfRule>
  </conditionalFormatting>
  <conditionalFormatting sqref="G28:G88 G11:G21 H6:H21">
    <cfRule type="containsText" dxfId="50" priority="141" operator="containsText" text="Action Required">
      <formula>NOT(ISERROR(SEARCH("Action Required",G6)))</formula>
    </cfRule>
  </conditionalFormatting>
  <conditionalFormatting sqref="H28:H88">
    <cfRule type="containsText" dxfId="49" priority="140" operator="containsText" text="Action Required">
      <formula>NOT(ISERROR(SEARCH("Action Required",H28)))</formula>
    </cfRule>
  </conditionalFormatting>
  <conditionalFormatting sqref="G7 G24:G27">
    <cfRule type="containsText" dxfId="48" priority="82" operator="containsText" text="New Tag Required">
      <formula>NOT(ISERROR(SEARCH("New Tag Required",G7)))</formula>
    </cfRule>
  </conditionalFormatting>
  <conditionalFormatting sqref="H24:H27">
    <cfRule type="containsText" dxfId="47" priority="80" operator="containsText" text="New Sign Required">
      <formula>NOT(ISERROR(SEARCH("New Sign Required",H24)))</formula>
    </cfRule>
  </conditionalFormatting>
  <conditionalFormatting sqref="G7 G24:G27">
    <cfRule type="containsText" dxfId="46" priority="79" operator="containsText" text="Action Required">
      <formula>NOT(ISERROR(SEARCH("Action Required",G7)))</formula>
    </cfRule>
  </conditionalFormatting>
  <conditionalFormatting sqref="H24:H27">
    <cfRule type="containsText" dxfId="45" priority="78" operator="containsText" text="Action Required">
      <formula>NOT(ISERROR(SEARCH("Action Required",H24)))</formula>
    </cfRule>
  </conditionalFormatting>
  <conditionalFormatting sqref="G7">
    <cfRule type="containsText" dxfId="44" priority="77" operator="containsText" text="New Tag Required">
      <formula>NOT(ISERROR(SEARCH("New Tag Required",G7)))</formula>
    </cfRule>
  </conditionalFormatting>
  <conditionalFormatting sqref="D7">
    <cfRule type="containsText" dxfId="43" priority="76" operator="containsText" text="Yes">
      <formula>NOT(ISERROR(SEARCH("Yes",D7)))</formula>
    </cfRule>
  </conditionalFormatting>
  <conditionalFormatting sqref="G7">
    <cfRule type="containsText" dxfId="42" priority="75" operator="containsText" text="Action Required">
      <formula>NOT(ISERROR(SEARCH("Action Required",G7)))</formula>
    </cfRule>
  </conditionalFormatting>
  <conditionalFormatting sqref="D89:D188">
    <cfRule type="containsText" dxfId="41" priority="74" operator="containsText" text="Yes">
      <formula>NOT(ISERROR(SEARCH("Yes",D89)))</formula>
    </cfRule>
  </conditionalFormatting>
  <conditionalFormatting sqref="H89:H188">
    <cfRule type="containsText" dxfId="40" priority="73" operator="containsText" text="New Sign Required">
      <formula>NOT(ISERROR(SEARCH("New Sign Required",H89)))</formula>
    </cfRule>
  </conditionalFormatting>
  <conditionalFormatting sqref="G89:G188">
    <cfRule type="containsText" dxfId="39" priority="72" operator="containsText" text="Action Required">
      <formula>NOT(ISERROR(SEARCH("Action Required",G89)))</formula>
    </cfRule>
  </conditionalFormatting>
  <conditionalFormatting sqref="H89:H188">
    <cfRule type="containsText" dxfId="38" priority="71" operator="containsText" text="Action Required">
      <formula>NOT(ISERROR(SEARCH("Action Required",H89)))</formula>
    </cfRule>
  </conditionalFormatting>
  <conditionalFormatting sqref="D10">
    <cfRule type="containsText" dxfId="37" priority="68" operator="containsText" text="Yes">
      <formula>NOT(ISERROR(SEARCH("Yes",D10)))</formula>
    </cfRule>
  </conditionalFormatting>
  <conditionalFormatting sqref="G10">
    <cfRule type="containsText" dxfId="36" priority="38" operator="containsText" text="Action Required">
      <formula>NOT(ISERROR(SEARCH("Action Required",G10)))</formula>
    </cfRule>
  </conditionalFormatting>
  <conditionalFormatting sqref="G9">
    <cfRule type="containsText" dxfId="35" priority="52" operator="containsText" text="New Tag Required">
      <formula>NOT(ISERROR(SEARCH("New Tag Required",G9)))</formula>
    </cfRule>
  </conditionalFormatting>
  <conditionalFormatting sqref="G9">
    <cfRule type="containsText" dxfId="34" priority="50" operator="containsText" text="Action Required">
      <formula>NOT(ISERROR(SEARCH("Action Required",G9)))</formula>
    </cfRule>
  </conditionalFormatting>
  <conditionalFormatting sqref="J2:N2">
    <cfRule type="cellIs" dxfId="33" priority="48" operator="notEqual">
      <formula>0</formula>
    </cfRule>
  </conditionalFormatting>
  <conditionalFormatting sqref="J6:J7 J9:J20">
    <cfRule type="cellIs" dxfId="32" priority="47" operator="equal">
      <formula>0</formula>
    </cfRule>
  </conditionalFormatting>
  <conditionalFormatting sqref="M6:M7 M9:M20">
    <cfRule type="cellIs" dxfId="31" priority="46" operator="equal">
      <formula>0</formula>
    </cfRule>
  </conditionalFormatting>
  <conditionalFormatting sqref="J6:J7 M6:M7 M9:M20 J9:J20">
    <cfRule type="cellIs" dxfId="30" priority="43" operator="equal">
      <formula>"In Progress"</formula>
    </cfRule>
    <cfRule type="cellIs" dxfId="29" priority="44" operator="equal">
      <formula>"Log Issues"</formula>
    </cfRule>
    <cfRule type="cellIs" dxfId="28" priority="45" operator="equal">
      <formula>"N/A"</formula>
    </cfRule>
  </conditionalFormatting>
  <conditionalFormatting sqref="K6:L7 K9:L14">
    <cfRule type="expression" dxfId="27" priority="42">
      <formula>$J6="Log Issues"</formula>
    </cfRule>
  </conditionalFormatting>
  <conditionalFormatting sqref="N6:N7 N9:N14">
    <cfRule type="expression" dxfId="26" priority="41">
      <formula>$M6="Log Issues"</formula>
    </cfRule>
  </conditionalFormatting>
  <conditionalFormatting sqref="G10">
    <cfRule type="containsText" dxfId="25" priority="40" operator="containsText" text="New Tag Required">
      <formula>NOT(ISERROR(SEARCH("New Tag Required",G10)))</formula>
    </cfRule>
  </conditionalFormatting>
  <conditionalFormatting sqref="H1:H1048576">
    <cfRule type="containsText" dxfId="24" priority="35" operator="containsText" text="Remove Old Sign">
      <formula>NOT(ISERROR(SEARCH("Remove Old Sign",H1)))</formula>
    </cfRule>
    <cfRule type="containsText" dxfId="23" priority="36" operator="containsText" text="Move Sign to New Location">
      <formula>NOT(ISERROR(SEARCH("Move Sign to New Location",H1)))</formula>
    </cfRule>
  </conditionalFormatting>
  <conditionalFormatting sqref="G1:G5 G7 G9:G1048576">
    <cfRule type="containsText" dxfId="22" priority="34" operator="containsText" text="Remove Old Tag">
      <formula>NOT(ISERROR(SEARCH("Remove Old Tag",G1)))</formula>
    </cfRule>
  </conditionalFormatting>
  <conditionalFormatting sqref="D8">
    <cfRule type="containsText" dxfId="21" priority="33" operator="containsText" text="Yes">
      <formula>NOT(ISERROR(SEARCH("Yes",D8)))</formula>
    </cfRule>
  </conditionalFormatting>
  <conditionalFormatting sqref="J8">
    <cfRule type="cellIs" dxfId="20" priority="28" operator="equal">
      <formula>0</formula>
    </cfRule>
  </conditionalFormatting>
  <conditionalFormatting sqref="M8">
    <cfRule type="cellIs" dxfId="19" priority="27" operator="equal">
      <formula>0</formula>
    </cfRule>
  </conditionalFormatting>
  <conditionalFormatting sqref="J8 M8">
    <cfRule type="cellIs" dxfId="18" priority="24" operator="equal">
      <formula>"In Progress"</formula>
    </cfRule>
    <cfRule type="cellIs" dxfId="17" priority="25" operator="equal">
      <formula>"Log Issues"</formula>
    </cfRule>
    <cfRule type="cellIs" dxfId="16" priority="26" operator="equal">
      <formula>"N/A"</formula>
    </cfRule>
  </conditionalFormatting>
  <conditionalFormatting sqref="K8:L8">
    <cfRule type="expression" dxfId="15" priority="23">
      <formula>$J8="Log Issues"</formula>
    </cfRule>
  </conditionalFormatting>
  <conditionalFormatting sqref="N8">
    <cfRule type="expression" dxfId="14" priority="22">
      <formula>$M8="Log Issues"</formula>
    </cfRule>
  </conditionalFormatting>
  <conditionalFormatting sqref="G8">
    <cfRule type="containsText" dxfId="13" priority="18" operator="containsText" text="New Tag Required">
      <formula>NOT(ISERROR(SEARCH("New Tag Required",G8)))</formula>
    </cfRule>
  </conditionalFormatting>
  <conditionalFormatting sqref="G8">
    <cfRule type="containsText" dxfId="12" priority="17" operator="containsText" text="Action Required">
      <formula>NOT(ISERROR(SEARCH("Action Required",G8)))</formula>
    </cfRule>
  </conditionalFormatting>
  <conditionalFormatting sqref="G8">
    <cfRule type="containsText" dxfId="11" priority="16" operator="containsText" text="Remove Old Tag">
      <formula>NOT(ISERROR(SEARCH("Remove Old Tag",G8)))</formula>
    </cfRule>
  </conditionalFormatting>
  <conditionalFormatting sqref="D6">
    <cfRule type="containsText" dxfId="10" priority="11" operator="containsText" text="Yes">
      <formula>NOT(ISERROR(SEARCH("Yes",D6)))</formula>
    </cfRule>
  </conditionalFormatting>
  <conditionalFormatting sqref="D6">
    <cfRule type="containsText" dxfId="9" priority="10" operator="containsText" text="Yes">
      <formula>NOT(ISERROR(SEARCH("Yes",D6)))</formula>
    </cfRule>
  </conditionalFormatting>
  <conditionalFormatting sqref="G6">
    <cfRule type="containsText" dxfId="8" priority="9" operator="containsText" text="New Tag Required">
      <formula>NOT(ISERROR(SEARCH("New Tag Required",G6)))</formula>
    </cfRule>
  </conditionalFormatting>
  <conditionalFormatting sqref="G6">
    <cfRule type="containsText" dxfId="7" priority="8" operator="containsText" text="Action Required">
      <formula>NOT(ISERROR(SEARCH("Action Required",G6)))</formula>
    </cfRule>
  </conditionalFormatting>
  <conditionalFormatting sqref="G6">
    <cfRule type="containsText" dxfId="6" priority="7" operator="containsText" text="Remove Old Tag">
      <formula>NOT(ISERROR(SEARCH("Remove Old Tag",G6)))</formula>
    </cfRule>
  </conditionalFormatting>
  <conditionalFormatting sqref="G10">
    <cfRule type="containsText" dxfId="5" priority="6" operator="containsText" text="New Tag Required">
      <formula>NOT(ISERROR(SEARCH("New Tag Required",G10)))</formula>
    </cfRule>
  </conditionalFormatting>
  <conditionalFormatting sqref="G10">
    <cfRule type="containsText" dxfId="4" priority="5" operator="containsText" text="Action Required">
      <formula>NOT(ISERROR(SEARCH("Action Required",G10)))</formula>
    </cfRule>
  </conditionalFormatting>
  <conditionalFormatting sqref="G11:G12">
    <cfRule type="containsText" dxfId="3" priority="4" operator="containsText" text="New Tag Required">
      <formula>NOT(ISERROR(SEARCH("New Tag Required",G11)))</formula>
    </cfRule>
  </conditionalFormatting>
  <conditionalFormatting sqref="G11:G12">
    <cfRule type="containsText" dxfId="2" priority="3" operator="containsText" text="Action Required">
      <formula>NOT(ISERROR(SEARCH("Action Required",G11)))</formula>
    </cfRule>
  </conditionalFormatting>
  <conditionalFormatting sqref="G13">
    <cfRule type="containsText" dxfId="1" priority="2" operator="containsText" text="New Tag Required">
      <formula>NOT(ISERROR(SEARCH("New Tag Required",G13)))</formula>
    </cfRule>
  </conditionalFormatting>
  <conditionalFormatting sqref="G13">
    <cfRule type="containsText" dxfId="0" priority="1" operator="containsText" text="Action Required">
      <formula>NOT(ISERROR(SEARCH("Action Required",G13)))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[1]Lookup!#REF!</xm:f>
          </x14:formula1>
          <xm:sqref>O6:O14</xm:sqref>
        </x14:dataValidation>
        <x14:dataValidation type="list" allowBlank="1" showInputMessage="1" showErrorMessage="1">
          <x14:formula1>
            <xm:f>Lookup!$F$1:$F$7</xm:f>
          </x14:formula1>
          <xm:sqref>J6:J7 J9:J20</xm:sqref>
        </x14:dataValidation>
        <x14:dataValidation type="list" allowBlank="1" showInputMessage="1" showErrorMessage="1">
          <x14:formula1>
            <xm:f>Lookup!$F$1:$F$8</xm:f>
          </x14:formula1>
          <xm:sqref>M6:M7 M9:M20</xm:sqref>
        </x14:dataValidation>
        <x14:dataValidation type="list" allowBlank="1" showInputMessage="1" showErrorMessage="1">
          <x14:formula1>
            <xm:f>[2]Lookup!#REF!</xm:f>
          </x14:formula1>
          <xm:sqref>M8 J8</xm:sqref>
        </x14:dataValidation>
        <x14:dataValidation type="list" allowBlank="1" showInputMessage="1">
          <x14:formula1>
            <xm:f>Lookup!$E$1:$E$18</xm:f>
          </x14:formula1>
          <xm:sqref>C7:C188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1" t="s">
        <v>50</v>
      </c>
    </row>
    <row r="10" spans="1:6" s="1" customFormat="1" x14ac:dyDescent="0.3">
      <c r="E10" s="51" t="s">
        <v>33</v>
      </c>
    </row>
    <row r="11" spans="1:6" x14ac:dyDescent="0.3">
      <c r="E11" s="51" t="s">
        <v>20</v>
      </c>
    </row>
    <row r="12" spans="1:6" x14ac:dyDescent="0.3">
      <c r="E12" s="51" t="s">
        <v>24</v>
      </c>
    </row>
    <row r="13" spans="1:6" x14ac:dyDescent="0.3">
      <c r="E13" s="51" t="s">
        <v>53</v>
      </c>
    </row>
    <row r="14" spans="1:6" x14ac:dyDescent="0.3">
      <c r="E14" s="51" t="s">
        <v>51</v>
      </c>
    </row>
    <row r="15" spans="1:6" x14ac:dyDescent="0.3">
      <c r="E15" s="51" t="s">
        <v>22</v>
      </c>
    </row>
    <row r="16" spans="1:6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ht="15" x14ac:dyDescent="0.25">
      <c r="A23" s="50"/>
      <c r="B23" s="50"/>
      <c r="C23" s="50"/>
      <c r="D23" s="50"/>
      <c r="F23" s="50"/>
      <c r="G23" s="50"/>
    </row>
    <row r="24" spans="1:7" ht="15" x14ac:dyDescent="0.25">
      <c r="A24" s="50"/>
      <c r="B24" s="50"/>
      <c r="C24" s="50"/>
      <c r="D24" s="50"/>
      <c r="F24" s="50"/>
      <c r="G24" s="50"/>
    </row>
    <row r="25" spans="1:7" ht="15" x14ac:dyDescent="0.25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x14ac:dyDescent="0.3">
      <c r="A31" s="50"/>
      <c r="B31" s="50"/>
      <c r="C31" s="50"/>
      <c r="D31" s="50"/>
      <c r="F31" s="50"/>
      <c r="G31" s="50"/>
    </row>
    <row r="32" spans="1:7" x14ac:dyDescent="0.3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0362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0363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0365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0377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0378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0381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0382</v>
      </c>
      <c r="B289" s="3" t="str">
        <f>([3]UKBuilding_List!B289)</f>
        <v>Sky Blue Solar House</v>
      </c>
    </row>
    <row r="290" spans="1:2" x14ac:dyDescent="0.3">
      <c r="A290" s="2" t="str">
        <f>([3]UKBuilding_List!A290)</f>
        <v>0386</v>
      </c>
      <c r="B290" s="3" t="str">
        <f>([3]UKBuilding_List!B290)</f>
        <v>150 Gazette Avenue</v>
      </c>
    </row>
    <row r="291" spans="1:2" x14ac:dyDescent="0.3">
      <c r="A291" s="2" t="str">
        <f>([3]UKBuilding_List!A291)</f>
        <v>0390</v>
      </c>
      <c r="B291" s="3" t="str">
        <f>([3]UKBuilding_List!B291)</f>
        <v>Bus Shelter #1</v>
      </c>
    </row>
    <row r="292" spans="1:2" x14ac:dyDescent="0.3">
      <c r="A292" s="2" t="str">
        <f>([3]UKBuilding_List!A292)</f>
        <v>0391</v>
      </c>
      <c r="B292" s="3" t="str">
        <f>([3]UKBuilding_List!B292)</f>
        <v>Bus Shelter #2</v>
      </c>
    </row>
    <row r="293" spans="1:2" x14ac:dyDescent="0.3">
      <c r="A293" s="2" t="str">
        <f>([3]UKBuilding_List!A293)</f>
        <v>0392</v>
      </c>
      <c r="B293" s="3" t="str">
        <f>([3]UKBuilding_List!B293)</f>
        <v>Bus Shelter #3</v>
      </c>
    </row>
    <row r="294" spans="1:2" x14ac:dyDescent="0.3">
      <c r="A294" s="2" t="str">
        <f>([3]UKBuilding_List!A294)</f>
        <v>0393</v>
      </c>
      <c r="B294" s="3" t="str">
        <f>([3]UKBuilding_List!B294)</f>
        <v>Bus Shelter #7</v>
      </c>
    </row>
    <row r="295" spans="1:2" x14ac:dyDescent="0.3">
      <c r="A295" s="2" t="str">
        <f>([3]UKBuilding_List!A295)</f>
        <v>0394</v>
      </c>
      <c r="B295" s="3" t="str">
        <f>([3]UKBuilding_List!B295)</f>
        <v>Bus Shelter #6</v>
      </c>
    </row>
    <row r="296" spans="1:2" x14ac:dyDescent="0.3">
      <c r="A296" s="2" t="str">
        <f>([3]UKBuilding_List!A296)</f>
        <v>0397</v>
      </c>
      <c r="B296" s="3" t="str">
        <f>([3]UKBuilding_List!B296)</f>
        <v>Bus Shelter #9</v>
      </c>
    </row>
    <row r="297" spans="1:2" x14ac:dyDescent="0.3">
      <c r="A297" s="2" t="str">
        <f>([3]UKBuilding_List!A297)</f>
        <v>0398</v>
      </c>
      <c r="B297" s="3" t="str">
        <f>([3]UKBuilding_List!B297)</f>
        <v>Bus Shelter #10</v>
      </c>
    </row>
    <row r="298" spans="1:2" x14ac:dyDescent="0.3">
      <c r="A298" s="2" t="str">
        <f>([3]UKBuilding_List!A298)</f>
        <v>0399</v>
      </c>
      <c r="B298" s="3" t="str">
        <f>([3]UKBuilding_List!B298)</f>
        <v>Bus Shelter #11</v>
      </c>
    </row>
    <row r="299" spans="1:2" x14ac:dyDescent="0.3">
      <c r="A299" s="2" t="str">
        <f>([3]UKBuilding_List!A299)</f>
        <v>0400</v>
      </c>
      <c r="B299" s="3" t="str">
        <f>([3]UKBuilding_List!B299)</f>
        <v>Ellen H. Richards House</v>
      </c>
    </row>
    <row r="300" spans="1:2" x14ac:dyDescent="0.3">
      <c r="A300" s="2" t="str">
        <f>([3]UKBuilding_List!A300)</f>
        <v>0401</v>
      </c>
      <c r="B300" s="3" t="str">
        <f>([3]UKBuilding_List!B300)</f>
        <v>Weldon House</v>
      </c>
    </row>
    <row r="301" spans="1:2" x14ac:dyDescent="0.3">
      <c r="A301" s="2" t="str">
        <f>([3]UKBuilding_List!A301)</f>
        <v>0402</v>
      </c>
      <c r="B301" s="3" t="str">
        <f>([3]UKBuilding_List!B301)</f>
        <v>147 Washington Ave</v>
      </c>
    </row>
    <row r="302" spans="1:2" x14ac:dyDescent="0.3">
      <c r="A302" s="2" t="str">
        <f>([3]UKBuilding_List!A302)</f>
        <v>0409</v>
      </c>
      <c r="B302" s="3" t="str">
        <f>([3]UKBuilding_List!B302)</f>
        <v>341-343 Scott St</v>
      </c>
    </row>
    <row r="303" spans="1:2" x14ac:dyDescent="0.3">
      <c r="A303" s="2" t="str">
        <f>([3]UKBuilding_List!A303)</f>
        <v>0412</v>
      </c>
      <c r="B303" s="3" t="str">
        <f>([3]UKBuilding_List!B303)</f>
        <v>403 Pennsylvania Ct</v>
      </c>
    </row>
    <row r="304" spans="1:2" x14ac:dyDescent="0.3">
      <c r="A304" s="2" t="str">
        <f>([3]UKBuilding_List!A304)</f>
        <v>0413</v>
      </c>
      <c r="B304" s="3" t="str">
        <f>([3]UKBuilding_List!B304)</f>
        <v>Softball/Soccer Locker Rooms</v>
      </c>
    </row>
    <row r="305" spans="1:2" x14ac:dyDescent="0.3">
      <c r="A305" s="2" t="str">
        <f>([3]UKBuilding_List!A305)</f>
        <v>0416</v>
      </c>
      <c r="B305" s="3" t="str">
        <f>([3]UKBuilding_List!B305)</f>
        <v>Bus Shelter #12</v>
      </c>
    </row>
    <row r="306" spans="1:2" x14ac:dyDescent="0.3">
      <c r="A306" s="2" t="str">
        <f>([3]UKBuilding_List!A306)</f>
        <v>0417</v>
      </c>
      <c r="B306" s="3" t="str">
        <f>([3]UKBuilding_List!B306)</f>
        <v>660 South Limestone</v>
      </c>
    </row>
    <row r="307" spans="1:2" x14ac:dyDescent="0.3">
      <c r="A307" s="2" t="str">
        <f>([3]UKBuilding_List!A307)</f>
        <v>0418</v>
      </c>
      <c r="B307" s="3" t="str">
        <f>([3]UKBuilding_List!B307)</f>
        <v>Bus Shelter #4</v>
      </c>
    </row>
    <row r="308" spans="1:2" x14ac:dyDescent="0.3">
      <c r="A308" s="2" t="str">
        <f>([3]UKBuilding_List!A308)</f>
        <v>0419</v>
      </c>
      <c r="B308" s="3" t="str">
        <f>([3]UKBuilding_List!B308)</f>
        <v>Bus Shelter #13</v>
      </c>
    </row>
    <row r="309" spans="1:2" x14ac:dyDescent="0.3">
      <c r="A309" s="2" t="str">
        <f>([3]UKBuilding_List!A309)</f>
        <v>0420</v>
      </c>
      <c r="B309" s="3" t="str">
        <f>([3]UKBuilding_List!B309)</f>
        <v>424 Euclid Avenue</v>
      </c>
    </row>
    <row r="310" spans="1:2" x14ac:dyDescent="0.3">
      <c r="A310" s="2" t="str">
        <f>([3]UKBuilding_List!A310)</f>
        <v>0432</v>
      </c>
      <c r="B310" s="3" t="str">
        <f>([3]UKBuilding_List!B310)</f>
        <v>Commonwealth House</v>
      </c>
    </row>
    <row r="311" spans="1:2" x14ac:dyDescent="0.3">
      <c r="A311" s="2" t="str">
        <f>([3]UKBuilding_List!A311)</f>
        <v>0433</v>
      </c>
      <c r="B311" s="3" t="str">
        <f>([3]UKBuilding_List!B311)</f>
        <v>William E and Casiana Schmidt Vocal Arts Center</v>
      </c>
    </row>
    <row r="312" spans="1:2" x14ac:dyDescent="0.3">
      <c r="A312" s="2" t="str">
        <f>([3]UKBuilding_List!A312)</f>
        <v>0442</v>
      </c>
      <c r="B312" s="3" t="str">
        <f>([3]UKBuilding_List!B312)</f>
        <v>Ligon House</v>
      </c>
    </row>
    <row r="313" spans="1:2" x14ac:dyDescent="0.3">
      <c r="A313" s="2" t="str">
        <f>([3]UKBuilding_List!A313)</f>
        <v>0446</v>
      </c>
      <c r="B313" s="3" t="str">
        <f>([3]UKBuilding_List!B313)</f>
        <v>John Cropp Softball Stadium</v>
      </c>
    </row>
    <row r="314" spans="1:2" x14ac:dyDescent="0.3">
      <c r="A314" s="2" t="str">
        <f>([3]UKBuilding_List!A314)</f>
        <v>0447</v>
      </c>
      <c r="B314" s="3" t="str">
        <f>([3]UKBuilding_List!B314)</f>
        <v>Hitting Pavilion</v>
      </c>
    </row>
    <row r="315" spans="1:2" x14ac:dyDescent="0.3">
      <c r="A315" s="2" t="str">
        <f>([3]UKBuilding_List!A315)</f>
        <v>0448</v>
      </c>
      <c r="B315" s="3" t="str">
        <f>([3]UKBuilding_List!B315)</f>
        <v>Football Storage Shed</v>
      </c>
    </row>
    <row r="316" spans="1:2" x14ac:dyDescent="0.3">
      <c r="A316" s="2" t="str">
        <f>([3]UKBuilding_List!A316)</f>
        <v>0449</v>
      </c>
      <c r="B316" s="3" t="str">
        <f>([3]UKBuilding_List!B316)</f>
        <v>Shively Grounds Storage Building</v>
      </c>
    </row>
    <row r="317" spans="1:2" x14ac:dyDescent="0.3">
      <c r="A317" s="2" t="str">
        <f>([3]UKBuilding_List!A317)</f>
        <v>0453</v>
      </c>
      <c r="B317" s="3" t="str">
        <f>([3]UKBuilding_List!B317)</f>
        <v>Shively Grounds Building</v>
      </c>
    </row>
    <row r="318" spans="1:2" x14ac:dyDescent="0.3">
      <c r="A318" s="2" t="str">
        <f>([3]UKBuilding_List!A318)</f>
        <v>0456</v>
      </c>
      <c r="B318" s="3" t="str">
        <f>([3]UKBuilding_List!B318)</f>
        <v>W.T. Young Library</v>
      </c>
    </row>
    <row r="319" spans="1:2" x14ac:dyDescent="0.3">
      <c r="A319" s="2" t="str">
        <f>([3]UKBuilding_List!A319)</f>
        <v>0460</v>
      </c>
      <c r="B319" s="3" t="str">
        <f>([3]UKBuilding_List!B319)</f>
        <v>149 Transcript Ave</v>
      </c>
    </row>
    <row r="320" spans="1:2" x14ac:dyDescent="0.3">
      <c r="A320" s="2" t="str">
        <f>([3]UKBuilding_List!A320)</f>
        <v>0461</v>
      </c>
      <c r="B320" s="3" t="str">
        <f>([3]UKBuilding_List!B320)</f>
        <v>153 Transcript Ave</v>
      </c>
    </row>
    <row r="321" spans="1:2" x14ac:dyDescent="0.3">
      <c r="A321" s="2" t="str">
        <f>([3]UKBuilding_List!A321)</f>
        <v>0462</v>
      </c>
      <c r="B321" s="3" t="str">
        <f>([3]UKBuilding_List!B321)</f>
        <v>Limestone Park I</v>
      </c>
    </row>
    <row r="322" spans="1:2" x14ac:dyDescent="0.3">
      <c r="A322" s="2" t="str">
        <f>([3]UKBuilding_List!A322)</f>
        <v>0463</v>
      </c>
      <c r="B322" s="3" t="str">
        <f>([3]UKBuilding_List!B322)</f>
        <v>Limestone Park II</v>
      </c>
    </row>
    <row r="323" spans="1:2" x14ac:dyDescent="0.3">
      <c r="A323" s="2" t="str">
        <f>([3]UKBuilding_List!A323)</f>
        <v>0467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0473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0481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0482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0484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0485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0487</v>
      </c>
      <c r="B329" s="3" t="str">
        <f>([3]UKBuilding_List!B329)</f>
        <v>518 Oldham Ct</v>
      </c>
    </row>
    <row r="330" spans="1:2" x14ac:dyDescent="0.3">
      <c r="A330" s="2" t="str">
        <f>([3]UKBuilding_List!A330)</f>
        <v>0488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0489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0490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0494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0495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0503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0504</v>
      </c>
      <c r="B336" s="3" t="str">
        <f>([3]UKBuilding_List!B336)</f>
        <v>Sigma Chi Fraternity House</v>
      </c>
    </row>
    <row r="337" spans="1:2" x14ac:dyDescent="0.3">
      <c r="A337" s="2" t="str">
        <f>([3]UKBuilding_List!A337)</f>
        <v>0505</v>
      </c>
      <c r="B337" s="3" t="str">
        <f>([3]UKBuilding_List!B337)</f>
        <v>Alpha Tau Omega Fraternity</v>
      </c>
    </row>
    <row r="338" spans="1:2" x14ac:dyDescent="0.3">
      <c r="A338" s="2" t="str">
        <f>([3]UKBuilding_List!A338)</f>
        <v>0506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0507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0509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0514</v>
      </c>
      <c r="B341" s="3" t="str">
        <f>([3]UKBuilding_List!B341)</f>
        <v>Central Utility Plant #4</v>
      </c>
    </row>
    <row r="342" spans="1:2" x14ac:dyDescent="0.3">
      <c r="A342" s="2" t="str">
        <f>([3]UKBuilding_List!A342)</f>
        <v>0517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0518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0564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0565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0566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0567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0568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0571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0572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0582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0585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0592</v>
      </c>
      <c r="B353" s="3" t="str">
        <f>([3]UKBuilding_List!B353)</f>
        <v>Storage Shed</v>
      </c>
    </row>
    <row r="354" spans="1:2" x14ac:dyDescent="0.3">
      <c r="A354" s="2" t="str">
        <f>([3]UKBuilding_List!A354)</f>
        <v>0596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0600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0601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0602</v>
      </c>
      <c r="B357" s="3" t="str">
        <f>([3]UKBuilding_List!B357)</f>
        <v>Pavilion A</v>
      </c>
    </row>
    <row r="358" spans="1:2" x14ac:dyDescent="0.3">
      <c r="A358" s="2" t="str">
        <f>([3]UKBuilding_List!A358)</f>
        <v>0604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0607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0608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0609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0610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0611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0612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0613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0616</v>
      </c>
      <c r="B366" s="3" t="str">
        <f>([3]UKBuilding_List!B366)</f>
        <v>Seaton Center Storage</v>
      </c>
    </row>
    <row r="367" spans="1:2" x14ac:dyDescent="0.3">
      <c r="A367" s="2" t="str">
        <f>([3]UKBuilding_List!A367)</f>
        <v>0617</v>
      </c>
      <c r="B367" s="3" t="str">
        <f>([3]UKBuilding_List!B367)</f>
        <v>118 Conn Terrace</v>
      </c>
    </row>
    <row r="368" spans="1:2" x14ac:dyDescent="0.3">
      <c r="A368" s="2" t="str">
        <f>([3]UKBuilding_List!A368)</f>
        <v>0618</v>
      </c>
      <c r="B368" s="3" t="str">
        <f>([3]UKBuilding_List!B368)</f>
        <v>MacAdam Student Observatory</v>
      </c>
    </row>
    <row r="369" spans="1:2" x14ac:dyDescent="0.3">
      <c r="A369" s="2" t="str">
        <f>([3]UKBuilding_List!A369)</f>
        <v>0619</v>
      </c>
      <c r="B369" s="3" t="str">
        <f>([3]UKBuilding_List!B369)</f>
        <v>102 Conn Terrace</v>
      </c>
    </row>
    <row r="370" spans="1:2" x14ac:dyDescent="0.3">
      <c r="A370" s="2" t="str">
        <f>([3]UKBuilding_List!A370)</f>
        <v>0621</v>
      </c>
      <c r="B370" s="3" t="str">
        <f>([3]UKBuilding_List!B370)</f>
        <v>104 Conn Terrace</v>
      </c>
    </row>
    <row r="371" spans="1:2" x14ac:dyDescent="0.3">
      <c r="A371" s="2" t="str">
        <f>([3]UKBuilding_List!A371)</f>
        <v>0622</v>
      </c>
      <c r="B371" s="3" t="str">
        <f>([3]UKBuilding_List!B371)</f>
        <v>108 Conn Terrace</v>
      </c>
    </row>
    <row r="372" spans="1:2" x14ac:dyDescent="0.3">
      <c r="A372" s="2" t="str">
        <f>([3]UKBuilding_List!A372)</f>
        <v>0623</v>
      </c>
      <c r="B372" s="3" t="str">
        <f>([3]UKBuilding_List!B372)</f>
        <v>110 Conn Terrace</v>
      </c>
    </row>
    <row r="373" spans="1:2" x14ac:dyDescent="0.3">
      <c r="A373" s="2" t="str">
        <f>([3]UKBuilding_List!A373)</f>
        <v>0624</v>
      </c>
      <c r="B373" s="3" t="str">
        <f>([3]UKBuilding_List!B373)</f>
        <v>120 Conn Terrace</v>
      </c>
    </row>
    <row r="374" spans="1:2" x14ac:dyDescent="0.3">
      <c r="A374" s="2" t="str">
        <f>([3]UKBuilding_List!A374)</f>
        <v>0625</v>
      </c>
      <c r="B374" s="3" t="str">
        <f>([3]UKBuilding_List!B374)</f>
        <v>1105 S. Limestone</v>
      </c>
    </row>
    <row r="375" spans="1:2" x14ac:dyDescent="0.3">
      <c r="A375" s="2" t="str">
        <f>([3]UKBuilding_List!A375)</f>
        <v>0626</v>
      </c>
      <c r="B375" s="3" t="str">
        <f>([3]UKBuilding_List!B375)</f>
        <v>1119 S. Limestone</v>
      </c>
    </row>
    <row r="376" spans="1:2" x14ac:dyDescent="0.3">
      <c r="A376" s="2" t="str">
        <f>([3]UKBuilding_List!A376)</f>
        <v>0630</v>
      </c>
      <c r="B376" s="3" t="str">
        <f>([3]UKBuilding_List!B376)</f>
        <v>Air Medical Crew Quarters</v>
      </c>
    </row>
    <row r="377" spans="1:2" x14ac:dyDescent="0.3">
      <c r="A377" s="2" t="str">
        <f>([3]UKBuilding_List!A377)</f>
        <v>0633</v>
      </c>
      <c r="B377" s="3" t="str">
        <f>([3]UKBuilding_List!B377)</f>
        <v>Davis Marksbury Building</v>
      </c>
    </row>
    <row r="378" spans="1:2" x14ac:dyDescent="0.3">
      <c r="A378" s="2" t="str">
        <f>([3]UKBuilding_List!A378)</f>
        <v>0636</v>
      </c>
      <c r="B378" s="3" t="str">
        <f>([3]UKBuilding_List!B378)</f>
        <v>411 Pennsylvania Court</v>
      </c>
    </row>
    <row r="379" spans="1:2" x14ac:dyDescent="0.3">
      <c r="A379" s="2" t="str">
        <f>([3]UKBuilding_List!A379)</f>
        <v>0637</v>
      </c>
      <c r="B379" s="3" t="str">
        <f>([3]UKBuilding_List!B379)</f>
        <v>1041 S. Limestone St.</v>
      </c>
    </row>
    <row r="380" spans="1:2" x14ac:dyDescent="0.3">
      <c r="A380" s="2" t="str">
        <f>([3]UKBuilding_List!A380)</f>
        <v>0639</v>
      </c>
      <c r="B380" s="3" t="str">
        <f>([3]UKBuilding_List!B380)</f>
        <v>1045 S. Limestone St</v>
      </c>
    </row>
    <row r="381" spans="1:2" x14ac:dyDescent="0.3">
      <c r="A381" s="2" t="str">
        <f>([3]UKBuilding_List!A381)</f>
        <v>0641</v>
      </c>
      <c r="B381" s="3" t="str">
        <f>([3]UKBuilding_List!B381)</f>
        <v>409 Pennsylvania Ct</v>
      </c>
    </row>
    <row r="382" spans="1:2" x14ac:dyDescent="0.3">
      <c r="A382" s="2" t="str">
        <f>([3]UKBuilding_List!A382)</f>
        <v>0644</v>
      </c>
      <c r="B382" s="3" t="str">
        <f>([3]UKBuilding_List!B382)</f>
        <v>Wildcat Coal Lodge</v>
      </c>
    </row>
    <row r="383" spans="1:2" x14ac:dyDescent="0.3">
      <c r="A383" s="2" t="str">
        <f>([3]UKBuilding_List!A383)</f>
        <v>0645</v>
      </c>
      <c r="B383" s="3" t="str">
        <f>([3]UKBuilding_List!B383)</f>
        <v>179 Leader Ave</v>
      </c>
    </row>
    <row r="384" spans="1:2" x14ac:dyDescent="0.3">
      <c r="A384" s="2" t="str">
        <f>([3]UKBuilding_List!A384)</f>
        <v>0646</v>
      </c>
      <c r="B384" s="3" t="str">
        <f>([3]UKBuilding_List!B384)</f>
        <v>404 Pennsylvania Ct</v>
      </c>
    </row>
    <row r="385" spans="1:2" x14ac:dyDescent="0.3">
      <c r="A385" s="2" t="str">
        <f>([3]UKBuilding_List!A385)</f>
        <v>0647</v>
      </c>
      <c r="B385" s="3" t="str">
        <f>([3]UKBuilding_List!B385)</f>
        <v>213 Transcript Ave</v>
      </c>
    </row>
    <row r="386" spans="1:2" x14ac:dyDescent="0.3">
      <c r="A386" s="2" t="str">
        <f>([3]UKBuilding_List!A386)</f>
        <v>0648</v>
      </c>
      <c r="B386" s="3" t="str">
        <f>([3]UKBuilding_List!B386)</f>
        <v>221 Transcript Ave</v>
      </c>
    </row>
    <row r="387" spans="1:2" x14ac:dyDescent="0.3">
      <c r="A387" s="2" t="str">
        <f>([3]UKBuilding_List!A387)</f>
        <v>0649</v>
      </c>
      <c r="B387" s="3" t="str">
        <f>([3]UKBuilding_List!B387)</f>
        <v>217 Transcript Ave</v>
      </c>
    </row>
    <row r="388" spans="1:2" x14ac:dyDescent="0.3">
      <c r="A388" s="2" t="str">
        <f>([3]UKBuilding_List!A388)</f>
        <v>0651</v>
      </c>
      <c r="B388" s="3" t="str">
        <f>([3]UKBuilding_List!B388)</f>
        <v>Mandrell Hall</v>
      </c>
    </row>
    <row r="389" spans="1:2" x14ac:dyDescent="0.3">
      <c r="A389" s="2" t="str">
        <f>([3]UKBuilding_List!A389)</f>
        <v>0652</v>
      </c>
      <c r="B389" s="3" t="str">
        <f>([3]UKBuilding_List!B389)</f>
        <v>Bosworth Hall</v>
      </c>
    </row>
    <row r="390" spans="1:2" x14ac:dyDescent="0.3">
      <c r="A390" s="2" t="str">
        <f>([3]UKBuilding_List!A390)</f>
        <v>0653</v>
      </c>
      <c r="B390" s="3" t="str">
        <f>([3]UKBuilding_List!B390)</f>
        <v>Sanders Hall</v>
      </c>
    </row>
    <row r="391" spans="1:2" x14ac:dyDescent="0.3">
      <c r="A391" s="2" t="str">
        <f>([3]UKBuilding_List!A391)</f>
        <v>0654</v>
      </c>
      <c r="B391" s="3" t="str">
        <f>([3]UKBuilding_List!B391)</f>
        <v>Building 100</v>
      </c>
    </row>
    <row r="392" spans="1:2" x14ac:dyDescent="0.3">
      <c r="A392" s="2" t="str">
        <f>([3]UKBuilding_List!A392)</f>
        <v>0655</v>
      </c>
      <c r="B392" s="3" t="str">
        <f>([3]UKBuilding_List!B392)</f>
        <v>Building 200</v>
      </c>
    </row>
    <row r="393" spans="1:2" x14ac:dyDescent="0.3">
      <c r="A393" s="2" t="str">
        <f>([3]UKBuilding_List!A393)</f>
        <v>0656</v>
      </c>
      <c r="B393" s="3" t="str">
        <f>([3]UKBuilding_List!B393)</f>
        <v>Building 300</v>
      </c>
    </row>
    <row r="394" spans="1:2" x14ac:dyDescent="0.3">
      <c r="A394" s="2" t="str">
        <f>([3]UKBuilding_List!A394)</f>
        <v>0657</v>
      </c>
      <c r="B394" s="3" t="str">
        <f>([3]UKBuilding_List!B394)</f>
        <v>Building 400</v>
      </c>
    </row>
    <row r="395" spans="1:2" x14ac:dyDescent="0.3">
      <c r="A395" s="2" t="str">
        <f>([3]UKBuilding_List!A395)</f>
        <v>0658</v>
      </c>
      <c r="B395" s="3" t="str">
        <f>([3]UKBuilding_List!B395)</f>
        <v>Maintenance Bldg.</v>
      </c>
    </row>
    <row r="396" spans="1:2" x14ac:dyDescent="0.3">
      <c r="A396" s="2" t="str">
        <f>([3]UKBuilding_List!A396)</f>
        <v>0659</v>
      </c>
      <c r="B396" s="3" t="str">
        <f>([3]UKBuilding_List!B396)</f>
        <v>Gas Building</v>
      </c>
    </row>
    <row r="397" spans="1:2" x14ac:dyDescent="0.3">
      <c r="A397" s="2" t="str">
        <f>([3]UKBuilding_List!A397)</f>
        <v>0660</v>
      </c>
      <c r="B397" s="3" t="str">
        <f>([3]UKBuilding_List!B397)</f>
        <v>Maxwelton Ct. Apts #1</v>
      </c>
    </row>
    <row r="398" spans="1:2" x14ac:dyDescent="0.3">
      <c r="A398" s="2" t="str">
        <f>([3]UKBuilding_List!A398)</f>
        <v>0661</v>
      </c>
      <c r="B398" s="3" t="str">
        <f>([3]UKBuilding_List!B398)</f>
        <v>Maxwelton Ct. Apts #2</v>
      </c>
    </row>
    <row r="399" spans="1:2" x14ac:dyDescent="0.3">
      <c r="A399" s="2" t="str">
        <f>([3]UKBuilding_List!A399)</f>
        <v>0662</v>
      </c>
      <c r="B399" s="3" t="str">
        <f>([3]UKBuilding_List!B399)</f>
        <v>Maxwelton Ct. Apts #3</v>
      </c>
    </row>
    <row r="400" spans="1:2" x14ac:dyDescent="0.3">
      <c r="A400" s="2" t="str">
        <f>([3]UKBuilding_List!A400)</f>
        <v>0663</v>
      </c>
      <c r="B400" s="3" t="str">
        <f>([3]UKBuilding_List!B400)</f>
        <v>Maxwelton Ct. Apts #4</v>
      </c>
    </row>
    <row r="401" spans="1:2" x14ac:dyDescent="0.3">
      <c r="A401" s="2" t="str">
        <f>([3]UKBuilding_List!A401)</f>
        <v>0664</v>
      </c>
      <c r="B401" s="3" t="str">
        <f>([3]UKBuilding_List!B401)</f>
        <v>Maxwelton Ct. Apts #5</v>
      </c>
    </row>
    <row r="402" spans="1:2" x14ac:dyDescent="0.3">
      <c r="A402" s="2" t="str">
        <f>([3]UKBuilding_List!A402)</f>
        <v>0665</v>
      </c>
      <c r="B402" s="3" t="str">
        <f>([3]UKBuilding_List!B402)</f>
        <v>Maxwelton Ct. Apts #6</v>
      </c>
    </row>
    <row r="403" spans="1:2" x14ac:dyDescent="0.3">
      <c r="A403" s="2" t="str">
        <f>([3]UKBuilding_List!A403)</f>
        <v>0666</v>
      </c>
      <c r="B403" s="3" t="str">
        <f>([3]UKBuilding_List!B403)</f>
        <v>Maxwelton Ct. Apts #7</v>
      </c>
    </row>
    <row r="404" spans="1:2" x14ac:dyDescent="0.3">
      <c r="A404" s="2" t="str">
        <f>([3]UKBuilding_List!A404)</f>
        <v>0667</v>
      </c>
      <c r="B404" s="3" t="str">
        <f>([3]UKBuilding_List!B404)</f>
        <v>Maxwelton Ct. Apts #8</v>
      </c>
    </row>
    <row r="405" spans="1:2" x14ac:dyDescent="0.3">
      <c r="A405" s="2" t="str">
        <f>([3]UKBuilding_List!A405)</f>
        <v>0668</v>
      </c>
      <c r="B405" s="3" t="str">
        <f>([3]UKBuilding_List!B405)</f>
        <v>Maxwelton Ct. Apts #9</v>
      </c>
    </row>
    <row r="406" spans="1:2" x14ac:dyDescent="0.3">
      <c r="A406" s="2" t="str">
        <f>([3]UKBuilding_List!A406)</f>
        <v>0669</v>
      </c>
      <c r="B406" s="3" t="str">
        <f>([3]UKBuilding_List!B406)</f>
        <v>Maxwelton Ct. Apts #10</v>
      </c>
    </row>
    <row r="407" spans="1:2" x14ac:dyDescent="0.3">
      <c r="A407" s="2" t="str">
        <f>([3]UKBuilding_List!A407)</f>
        <v>0670</v>
      </c>
      <c r="B407" s="3" t="str">
        <f>([3]UKBuilding_List!B407)</f>
        <v>Maxwelton Ct. Apts #11</v>
      </c>
    </row>
    <row r="408" spans="1:2" x14ac:dyDescent="0.3">
      <c r="A408" s="2" t="str">
        <f>([3]UKBuilding_List!A408)</f>
        <v>0671</v>
      </c>
      <c r="B408" s="3" t="str">
        <f>([3]UKBuilding_List!B408)</f>
        <v>Maxwelton Ct. Apts #12</v>
      </c>
    </row>
    <row r="409" spans="1:2" x14ac:dyDescent="0.3">
      <c r="A409" s="2" t="str">
        <f>([3]UKBuilding_List!A409)</f>
        <v>0672</v>
      </c>
      <c r="B409" s="3" t="str">
        <f>([3]UKBuilding_List!B409)</f>
        <v>Maxwelton Ct. Apts #13</v>
      </c>
    </row>
    <row r="410" spans="1:2" x14ac:dyDescent="0.3">
      <c r="A410" s="2" t="str">
        <f>([3]UKBuilding_List!A410)</f>
        <v>0673</v>
      </c>
      <c r="B410" s="3" t="str">
        <f>([3]UKBuilding_List!B410)</f>
        <v>Maxwelton Ct. Apts #14</v>
      </c>
    </row>
    <row r="411" spans="1:2" x14ac:dyDescent="0.3">
      <c r="A411" s="2" t="str">
        <f>([3]UKBuilding_List!A411)</f>
        <v>0674</v>
      </c>
      <c r="B411" s="3" t="str">
        <f>([3]UKBuilding_List!B411)</f>
        <v>Maxwelton Ct. Apts #15</v>
      </c>
    </row>
    <row r="412" spans="1:2" x14ac:dyDescent="0.3">
      <c r="A412" s="2" t="str">
        <f>([3]UKBuilding_List!A412)</f>
        <v>0675</v>
      </c>
      <c r="B412" s="3" t="str">
        <f>([3]UKBuilding_List!B412)</f>
        <v>Maxwelton Ct. Apts #16</v>
      </c>
    </row>
    <row r="413" spans="1:2" x14ac:dyDescent="0.3">
      <c r="A413" s="2">
        <f>([3]UKBuilding_List!A413)</f>
        <v>1200</v>
      </c>
      <c r="B413" s="3" t="str">
        <f>([3]UKBuilding_List!B413)</f>
        <v>Electric Substation #1</v>
      </c>
    </row>
    <row r="414" spans="1:2" x14ac:dyDescent="0.3">
      <c r="A414" s="2">
        <f>([3]UKBuilding_List!A414)</f>
        <v>1201</v>
      </c>
      <c r="B414" s="3" t="str">
        <f>([3]UKBuilding_List!B414)</f>
        <v>Electric Substation #3</v>
      </c>
    </row>
    <row r="415" spans="1:2" x14ac:dyDescent="0.3">
      <c r="A415" s="2" t="str">
        <f>([3]UKBuilding_List!A415)</f>
        <v>8633</v>
      </c>
      <c r="B415" s="3" t="str">
        <f>([3]UKBuilding_List!B415)</f>
        <v>UK HealthCare Good Samaritan Hospital</v>
      </c>
    </row>
    <row r="416" spans="1:2" x14ac:dyDescent="0.3">
      <c r="A416" s="2" t="str">
        <f>([3]UKBuilding_List!A416)</f>
        <v>9127</v>
      </c>
      <c r="B416" s="3" t="str">
        <f>([3]UKBuilding_List!B416)</f>
        <v>1101 S. Limestone</v>
      </c>
    </row>
    <row r="417" spans="1:2" x14ac:dyDescent="0.3">
      <c r="A417" s="2">
        <f>([3]UKBuilding_List!A417)</f>
        <v>9813</v>
      </c>
      <c r="B417" s="3" t="str">
        <f>([3]UKBuilding_List!B417)</f>
        <v>Child Development Center of the Bluegrass, Inc.</v>
      </c>
    </row>
    <row r="418" spans="1:2" x14ac:dyDescent="0.3">
      <c r="A418" s="2" t="str">
        <f>([3]UKBuilding_List!A418)</f>
        <v>9925</v>
      </c>
      <c r="B418" s="3" t="str">
        <f>([3]UKBuilding_List!B418)</f>
        <v>Alpha Phi Sorority</v>
      </c>
    </row>
    <row r="419" spans="1:2" x14ac:dyDescent="0.3">
      <c r="A419" s="2" t="str">
        <f>([3]UKBuilding_List!A419)</f>
        <v>9983</v>
      </c>
      <c r="B419" s="3" t="str">
        <f>([3]UKBuilding_List!B419)</f>
        <v>College of Medicine Building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2014-06-23T15:42:43Z</dcterms:modified>
</cp:coreProperties>
</file>