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1">'SAP Changes'!$A$1:$G$28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4" i="1" l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J50" i="1"/>
  <c r="M50" i="1"/>
  <c r="J51" i="1"/>
  <c r="M51" i="1"/>
  <c r="J53" i="1"/>
  <c r="M53" i="1"/>
  <c r="J54" i="1"/>
  <c r="M54" i="1"/>
  <c r="J55" i="1"/>
  <c r="M55" i="1"/>
  <c r="J56" i="1"/>
  <c r="M56" i="1"/>
  <c r="J57" i="1"/>
  <c r="M57" i="1"/>
  <c r="J58" i="1"/>
  <c r="M58" i="1"/>
  <c r="J59" i="1"/>
  <c r="M59" i="1"/>
  <c r="J60" i="1"/>
  <c r="M60" i="1"/>
  <c r="J61" i="1"/>
  <c r="M61" i="1"/>
  <c r="J62" i="1"/>
  <c r="M62" i="1"/>
  <c r="J63" i="1"/>
  <c r="M63" i="1"/>
  <c r="J64" i="1"/>
  <c r="M64" i="1"/>
  <c r="J65" i="1"/>
  <c r="M65" i="1"/>
  <c r="J66" i="1"/>
  <c r="M66" i="1"/>
  <c r="J67" i="1"/>
  <c r="M67" i="1"/>
  <c r="J68" i="1"/>
  <c r="M68" i="1"/>
  <c r="J69" i="1"/>
  <c r="M69" i="1"/>
  <c r="J70" i="1"/>
  <c r="M70" i="1"/>
  <c r="J71" i="1"/>
  <c r="M71" i="1"/>
  <c r="J72" i="1"/>
  <c r="M72" i="1"/>
  <c r="J73" i="1"/>
  <c r="M73" i="1"/>
  <c r="J75" i="1"/>
  <c r="M75" i="1"/>
  <c r="M33" i="1"/>
  <c r="J33" i="1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94" i="1" l="1"/>
  <c r="G94" i="1"/>
  <c r="M94" i="1" l="1"/>
  <c r="K2" i="1" s="1"/>
  <c r="J9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<sst xmlns="http://schemas.openxmlformats.org/spreadsheetml/2006/main" count="877" uniqueCount="343">
  <si>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</si>
  <si>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</si>
  <si>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</si>
  <si>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</si>
  <si>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</si>
  <si>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</si>
  <si>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</si>
  <si>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</si>
  <si>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</si>
  <si>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</si>
  <si>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</si>
  <si>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</si>
  <si>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</si>
  <si>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</si>
  <si>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</si>
  <si>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</si>
  <si>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</si>
  <si>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</si>
  <si>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</si>
  <si>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</si>
  <si>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</si>
  <si>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</si>
  <si>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</si>
  <si>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</si>
  <si>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</si>
  <si>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</si>
  <si>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</si>
  <si>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</si>
  <si>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</si>
  <si>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</si>
  <si>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</si>
  <si>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</si>
  <si>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</si>
  <si>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</si>
  <si>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</si>
  <si>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</si>
  <si>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</si>
  <si>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</si>
  <si>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</si>
  <si>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</si>
  <si>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</si>
  <si>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</si>
  <si>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</si>
  <si>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</si>
  <si>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</si>
  <si>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</si>
  <si>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</si>
  <si>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</si>
  <si>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</si>
  <si>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</si>
  <si>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</si>
  <si>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</si>
  <si>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</si>
  <si>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</si>
  <si>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</si>
  <si>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</si>
  <si>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</si>
  <si>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</si>
  <si>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</si>
  <si>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</si>
  <si>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</si>
  <si>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</si>
  <si>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</si>
  <si>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</si>
  <si>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</si>
  <si>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</si>
  <si>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</si>
  <si>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</si>
  <si>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</si>
  <si>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</si>
  <si>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</si>
  <si>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</si>
  <si>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</si>
  <si>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0223</t>
  </si>
  <si>
    <t>D103</t>
  </si>
  <si>
    <t>D103G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</si>
  <si>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</si>
  <si>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</si>
  <si>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</si>
  <si>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</si>
  <si>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</si>
  <si>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</si>
  <si>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</si>
  <si>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</si>
  <si>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</si>
  <si>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</si>
  <si>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</si>
  <si>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D121</t>
  </si>
  <si>
    <t>D122</t>
  </si>
  <si>
    <t>D123</t>
  </si>
  <si>
    <t>D124</t>
  </si>
  <si>
    <t>D125</t>
  </si>
  <si>
    <t>D125A</t>
  </si>
  <si>
    <t>D126</t>
  </si>
  <si>
    <t xml:space="preserve">D128 </t>
  </si>
  <si>
    <t>D130</t>
  </si>
  <si>
    <t>D131</t>
  </si>
  <si>
    <t>D132</t>
  </si>
  <si>
    <t>D133</t>
  </si>
  <si>
    <t>D134</t>
  </si>
  <si>
    <t>D135</t>
  </si>
  <si>
    <t>D136</t>
  </si>
  <si>
    <t>D137</t>
  </si>
  <si>
    <t>D139</t>
  </si>
  <si>
    <t>D140</t>
  </si>
  <si>
    <t>D142</t>
  </si>
  <si>
    <t>D143</t>
  </si>
  <si>
    <t>D144</t>
  </si>
  <si>
    <t>D145</t>
  </si>
  <si>
    <t>D146</t>
  </si>
  <si>
    <t>D148</t>
  </si>
  <si>
    <t>D150</t>
  </si>
  <si>
    <t>D150A</t>
  </si>
  <si>
    <t>D105N</t>
  </si>
  <si>
    <t>D150S</t>
  </si>
  <si>
    <t>D150W</t>
  </si>
  <si>
    <t>D150W1</t>
  </si>
  <si>
    <t>D151</t>
  </si>
  <si>
    <t>D152</t>
  </si>
  <si>
    <t>D153</t>
  </si>
  <si>
    <t>D154</t>
  </si>
  <si>
    <t>D155</t>
  </si>
  <si>
    <t>D156</t>
  </si>
  <si>
    <t>D157</t>
  </si>
  <si>
    <t>D158</t>
  </si>
  <si>
    <t>D159</t>
  </si>
  <si>
    <t>D160</t>
  </si>
  <si>
    <t>D163</t>
  </si>
  <si>
    <t>D164</t>
  </si>
  <si>
    <t>D165</t>
  </si>
  <si>
    <t>D167</t>
  </si>
  <si>
    <t>01</t>
  </si>
  <si>
    <t>D109</t>
  </si>
  <si>
    <t>D109A</t>
  </si>
  <si>
    <t>D127</t>
  </si>
  <si>
    <t>D129</t>
  </si>
  <si>
    <t>D134A</t>
  </si>
  <si>
    <t>D134B</t>
  </si>
  <si>
    <t>D138</t>
  </si>
  <si>
    <t>D141</t>
  </si>
  <si>
    <t>D147</t>
  </si>
  <si>
    <t>D161</t>
  </si>
  <si>
    <t>D162</t>
  </si>
  <si>
    <t>G107</t>
  </si>
  <si>
    <t>RENOVATIONS have reused room numbers in this area in new locations - therefore new tags and signs are noted</t>
  </si>
  <si>
    <t>JS</t>
  </si>
  <si>
    <t>ENTRY</t>
  </si>
  <si>
    <t>CHECK-IN</t>
  </si>
  <si>
    <t>REGISTRATION</t>
  </si>
  <si>
    <t>WORK ROOM</t>
  </si>
  <si>
    <t>WAITING</t>
  </si>
  <si>
    <t>OFFICE</t>
  </si>
  <si>
    <t>SCHED</t>
  </si>
  <si>
    <t>CHECK-OUT</t>
  </si>
  <si>
    <t>CORRIDOR</t>
  </si>
  <si>
    <t>INTAKE</t>
  </si>
  <si>
    <t>TLT</t>
  </si>
  <si>
    <t>BRACE</t>
  </si>
  <si>
    <t>STORAGE</t>
  </si>
  <si>
    <t>CAST</t>
  </si>
  <si>
    <t>INSTRMT. PROCESS</t>
  </si>
  <si>
    <t>EXAM</t>
  </si>
  <si>
    <t>DME</t>
  </si>
  <si>
    <t>WORKROOM</t>
  </si>
  <si>
    <t>EXAM/TRMT</t>
  </si>
  <si>
    <t>STAFF POD C</t>
  </si>
  <si>
    <t>EXIST X-RAY</t>
  </si>
  <si>
    <t>STAFF TLT</t>
  </si>
  <si>
    <t>D166</t>
  </si>
  <si>
    <t>BREAK RM</t>
  </si>
  <si>
    <t>RAMP</t>
  </si>
  <si>
    <t>BUILDING CORRIDOR - was 1506 sft on floor plan</t>
  </si>
  <si>
    <t>LX-0223-01-D0103</t>
  </si>
  <si>
    <t>UNIV MEDICAL PLAZA - Room D0103</t>
  </si>
  <si>
    <t>LX-0223-01-D0103G</t>
  </si>
  <si>
    <t>UNIV MEDICAL PLAZA - Room D0103G</t>
  </si>
  <si>
    <t>LX-0223-01-D0109</t>
  </si>
  <si>
    <t>UNIV MEDICAL PLAZA - Room D0109</t>
  </si>
  <si>
    <t>LX-0223-01-D0109A</t>
  </si>
  <si>
    <t>UNIV MEDICAL PLAZA - Room D0109A</t>
  </si>
  <si>
    <t>LX-0223-01-D0110</t>
  </si>
  <si>
    <t>UNIV MEDICAL PLAZA - Room D0110</t>
  </si>
  <si>
    <t>LX-0223-01-D0111</t>
  </si>
  <si>
    <t>UNIV MEDICAL PLAZA - Room D0111</t>
  </si>
  <si>
    <t>LX-0223-01-D0112</t>
  </si>
  <si>
    <t>UNIV MEDICAL PLAZA - Room D0112</t>
  </si>
  <si>
    <t>LX-0223-01-D0113</t>
  </si>
  <si>
    <t>UNIV MEDICAL PLAZA - Room D0113</t>
  </si>
  <si>
    <t>LX-0223-01-D0114</t>
  </si>
  <si>
    <t>UNIV MEDICAL PLAZA - Room D0114</t>
  </si>
  <si>
    <t>LX-0223-01-D0115</t>
  </si>
  <si>
    <t>UNIV MEDICAL PLAZA - Room D0115</t>
  </si>
  <si>
    <t>LX-0223-01-D0116</t>
  </si>
  <si>
    <t>UNIV MEDICAL PLAZA - Room D0116</t>
  </si>
  <si>
    <t>LX-0223-01-D0117</t>
  </si>
  <si>
    <t>UNIV MEDICAL PLAZA - Room D0117</t>
  </si>
  <si>
    <t>LX-0223-01-D0119</t>
  </si>
  <si>
    <t>UNIV MEDICAL PLAZA - Room D0119</t>
  </si>
  <si>
    <t>LX-0223-01-D0120</t>
  </si>
  <si>
    <t>UNIV MEDICAL PLAZA - Room D0120</t>
  </si>
  <si>
    <t>LX-0223-01-D0121</t>
  </si>
  <si>
    <t>UNIV MEDICAL PLAZA - Room D0121</t>
  </si>
  <si>
    <t>LX-0223-01-D0122</t>
  </si>
  <si>
    <t>UNIV MEDICAL PLAZA - Room D0122</t>
  </si>
  <si>
    <t>LX-0223-01-D0123</t>
  </si>
  <si>
    <t>UNIV MEDICAL PLAZA - Room D0123</t>
  </si>
  <si>
    <t>LX-0223-01-D0124</t>
  </si>
  <si>
    <t>UNIV MEDICAL PLAZA - Room D0124</t>
  </si>
  <si>
    <t>LX-0223-01-D0125</t>
  </si>
  <si>
    <t>UNIV MEDICAL PLAZA - Room D0125</t>
  </si>
  <si>
    <t>LX-0223-01-D0126</t>
  </si>
  <si>
    <t>UNIV MEDICAL PLAZA - Room D0126</t>
  </si>
  <si>
    <t>UNIV MEDICAL PLAZA - Room D0125A</t>
  </si>
  <si>
    <t>LX-0223-01-D0125A</t>
  </si>
  <si>
    <t>LX-0223-01-D0127</t>
  </si>
  <si>
    <t>UNIV MEDICAL PLAZA - Room D0127</t>
  </si>
  <si>
    <t>LX-0223-01-D0128</t>
  </si>
  <si>
    <t>UNIV MEDICAL PLAZA - Room D0128</t>
  </si>
  <si>
    <t>LX-0223-01-D0129</t>
  </si>
  <si>
    <t>UNIV MEDICAL PLAZA - Room D0129</t>
  </si>
  <si>
    <t>LX-0223-01-D0130</t>
  </si>
  <si>
    <t>UNIV MEDICAL PLAZA - Room D0130</t>
  </si>
  <si>
    <t>LX-0223-01-D0131</t>
  </si>
  <si>
    <t>UNIV MEDICAL PLAZA - Room D0131</t>
  </si>
  <si>
    <t>LX-0223-01-D0132</t>
  </si>
  <si>
    <t>UNIV MEDICAL PLAZA - Room D0132</t>
  </si>
  <si>
    <t>LX-0223-01-D0134</t>
  </si>
  <si>
    <t>UNIV MEDICAL PLAZA - Room D0134</t>
  </si>
  <si>
    <t>LX-0223-01-D0134A</t>
  </si>
  <si>
    <t>UNIV MEDICAL PLAZA - Room D0134A</t>
  </si>
  <si>
    <t>LX-0223-01-D0133</t>
  </si>
  <si>
    <t>UNIV MEDICAL PLAZA - Room D0133</t>
  </si>
  <si>
    <t>LX-0223-01-D0134B</t>
  </si>
  <si>
    <t>UNIV MEDICAL PLAZA - Room D0134B</t>
  </si>
  <si>
    <t>LX-0223-01-D0135</t>
  </si>
  <si>
    <t>UNIV MEDICAL PLAZA - Room D0135</t>
  </si>
  <si>
    <t>LX-0223-01-D0136</t>
  </si>
  <si>
    <t>UNIV MEDICAL PLAZA - Room D0136</t>
  </si>
  <si>
    <t>LX-0223-01-D0137</t>
  </si>
  <si>
    <t>UNIV MEDICAL PLAZA - Room D0137</t>
  </si>
  <si>
    <t>LX-0223-01-D0138</t>
  </si>
  <si>
    <t>UNIV MEDICAL PLAZA - Room D0138</t>
  </si>
  <si>
    <t>LX-0223-01-D0139</t>
  </si>
  <si>
    <t>UNIV MEDICAL PLAZA - Room D0139</t>
  </si>
  <si>
    <t>LX-0223-01-D0140</t>
  </si>
  <si>
    <t>UNIV MEDICAL PLAZA - Room D0140</t>
  </si>
  <si>
    <t>LX-0223-01-D0141</t>
  </si>
  <si>
    <t>UNIV MEDICAL PLAZA - Room D0141</t>
  </si>
  <si>
    <t>LX-0223-01-D0142</t>
  </si>
  <si>
    <t>UNIV MEDICAL PLAZA - Room D0142</t>
  </si>
  <si>
    <t>LX-0223-01-D0143</t>
  </si>
  <si>
    <t>UNIV MEDICAL PLAZA - Room D0143</t>
  </si>
  <si>
    <t>LX-0223-01-D0144</t>
  </si>
  <si>
    <t>UNIV MEDICAL PLAZA - Room D0144</t>
  </si>
  <si>
    <t>LX-0223-01-D0145</t>
  </si>
  <si>
    <t>UNIV MEDICAL PLAZA - Room D0145</t>
  </si>
  <si>
    <t>LX-0223-01-D0146</t>
  </si>
  <si>
    <t>UNIV MEDICAL PLAZA - Room D0146</t>
  </si>
  <si>
    <t>LX-0223-01-D0147</t>
  </si>
  <si>
    <t>UNIV MEDICAL PLAZA - Room D0147</t>
  </si>
  <si>
    <t>D149</t>
  </si>
  <si>
    <t>LX-0223-01-D0148</t>
  </si>
  <si>
    <t>UNIV MEDICAL PLAZA - Room D0148</t>
  </si>
  <si>
    <t>LX-0223-01-D0149</t>
  </si>
  <si>
    <t>UNIV MEDICAL PLAZA - Room D0149</t>
  </si>
  <si>
    <t>LX-0223-01-D0150</t>
  </si>
  <si>
    <t>UNIV MEDICAL PLAZA - Room D0150</t>
  </si>
  <si>
    <t>LX-0223-01-D0151</t>
  </si>
  <si>
    <t>UNIV MEDICAL PLAZA - Room D0151</t>
  </si>
  <si>
    <t>LX-0223-01-D0152</t>
  </si>
  <si>
    <t>UNIV MEDICAL PLAZA - Room D0152</t>
  </si>
  <si>
    <t>LX-0223-01-D0153</t>
  </si>
  <si>
    <t>UNIV MEDICAL PLAZA - Room D0153</t>
  </si>
  <si>
    <t>LX-0223-01-D0154</t>
  </si>
  <si>
    <t>UNIV MEDICAL PLAZA - Room D0154</t>
  </si>
  <si>
    <t>LX-0223-01-D0155</t>
  </si>
  <si>
    <t>UNIV MEDICAL PLAZA - Room D0155</t>
  </si>
  <si>
    <t>LX-0223-01-D0156</t>
  </si>
  <si>
    <t>UNIV MEDICAL PLAZA - Room D0156</t>
  </si>
  <si>
    <t>LX-0223-01-D0157</t>
  </si>
  <si>
    <t>UNIV MEDICAL PLAZA - Room D0157</t>
  </si>
  <si>
    <t>LX-0223-01-D0158</t>
  </si>
  <si>
    <t>UNIV MEDICAL PLAZA - Room D0158</t>
  </si>
  <si>
    <t>LX-0223-01-D0159</t>
  </si>
  <si>
    <t>UNIV MEDICAL PLAZA - Room D0159</t>
  </si>
  <si>
    <t>LX-0223-01-D0160</t>
  </si>
  <si>
    <t>UNIV MEDICAL PLAZA - Room D0160</t>
  </si>
  <si>
    <t>LX-0223-01-D0161</t>
  </si>
  <si>
    <t>UNIV MEDICAL PLAZA - Room D0161</t>
  </si>
  <si>
    <t>LX-0223-01-D0162</t>
  </si>
  <si>
    <t>UNIV MEDICAL PLAZA - Room D0162</t>
  </si>
  <si>
    <t>LX-0223-01-D0163</t>
  </si>
  <si>
    <t>UNIV MEDICAL PLAZA - Room D0163</t>
  </si>
  <si>
    <t>LX-0223-01-D0165</t>
  </si>
  <si>
    <t>UNIV MEDICAL PLAZA - Room D0165</t>
  </si>
  <si>
    <t>LX-0223-01-D0166</t>
  </si>
  <si>
    <t>UNIV MEDICAL PLAZA - Room D0166</t>
  </si>
  <si>
    <t>LX-0223-01-D0167</t>
  </si>
  <si>
    <t>UNIV MEDICAL PLAZA - Room D0167</t>
  </si>
  <si>
    <t>LX-0223-01-D0168</t>
  </si>
  <si>
    <t>UNIV MEDICAL PLAZA - Room D0168</t>
  </si>
  <si>
    <t>LX-0223-01-D0150A</t>
  </si>
  <si>
    <t>LX-0223-01-D0150N</t>
  </si>
  <si>
    <t>LX-0223-01-D0150S</t>
  </si>
  <si>
    <t>LX-0223-01-D0150W</t>
  </si>
  <si>
    <t>LX-0223-01-D0150W1</t>
  </si>
  <si>
    <t>UNIV MEDICAL PLAZA - Room D0150A</t>
  </si>
  <si>
    <t>UNIV MEDICAL PLAZA - Room D0150N</t>
  </si>
  <si>
    <t>UNIV MEDICAL PLAZA - Room D0150S</t>
  </si>
  <si>
    <t>UNIV MEDICAL PLAZA - Room D0150W</t>
  </si>
  <si>
    <t>UNIV MEDICAL PLAZA - Room D0150W1</t>
  </si>
  <si>
    <t>LX-0223-01-D0164</t>
  </si>
  <si>
    <t>UNIV MEDICAL PLAZA - Room D0164</t>
  </si>
  <si>
    <t>VERIFY ALL EBARS &amp; DOOR SIGNAGE TAGS DUE TO EXTENSIVE RENOVATION IN THIS AREA [ProjNo 2433.0-ORTHO]</t>
  </si>
  <si>
    <t>LX-0223-02-B0247</t>
  </si>
  <si>
    <t>UNIV MEDICAL PLAZA - Room B0247</t>
  </si>
  <si>
    <t>Made from part of B0246</t>
  </si>
  <si>
    <t>LX-0223-02-B0219S1</t>
  </si>
  <si>
    <t>UNIV MEDICAL PLAZA - Room B0219S1</t>
  </si>
  <si>
    <t>LX-0223-02-B0219SA</t>
  </si>
  <si>
    <t>UNIV MEDICAL PLAZA - Room B0219SA</t>
  </si>
  <si>
    <t>Change to B0219S1</t>
  </si>
  <si>
    <t>LX-0223-02-B0228A</t>
  </si>
  <si>
    <t>UNIV MEDICAL PLAZA - Room B0228A</t>
  </si>
  <si>
    <t>Now a corridor</t>
  </si>
  <si>
    <t>C0201</t>
  </si>
  <si>
    <t>02</t>
  </si>
  <si>
    <t>possibly no tag or sign required</t>
  </si>
  <si>
    <t>C0202</t>
  </si>
  <si>
    <t>B0219SA</t>
  </si>
  <si>
    <t>B0219W</t>
  </si>
  <si>
    <t>Corridor created</t>
  </si>
  <si>
    <t>B0277</t>
  </si>
  <si>
    <t>B0228</t>
  </si>
  <si>
    <t>B0233</t>
  </si>
  <si>
    <t>B0228A</t>
  </si>
  <si>
    <t>B0246</t>
  </si>
  <si>
    <t>divided B246</t>
  </si>
  <si>
    <t>B0247</t>
  </si>
  <si>
    <t>B0237</t>
  </si>
  <si>
    <t>Removed Door</t>
  </si>
  <si>
    <t>B0239</t>
  </si>
  <si>
    <t>Installed New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</si>
</sst>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0" fontId="14" fillId="0" borderId="0" xfId="0" applyFont="1" applyProtection="1">
      <protection locked="0"/>
    </xf>
    <xf numFmtId="14" fontId="19" fillId="0" borderId="0" xfId="0" applyNumberFormat="1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0" fillId="38" borderId="0" xfId="0" applyFont="1" applyFill="1" applyAlignment="1" applyProtection="1">
      <protection locked="0"/>
    </xf>
    <xf numFmtId="49" fontId="0" fillId="0" borderId="0" xfId="0" applyNumberFormat="1"/>
    <xf numFmtId="14" fontId="19" fillId="38" borderId="0" xfId="0" applyNumberFormat="1" applyFont="1" applyFill="1" applyAlignment="1" applyProtection="1">
      <alignment horizontal="left"/>
      <protection locked="0"/>
    </xf>
    <xf numFmtId="0" fontId="19" fillId="38" borderId="0" xfId="0" applyFont="1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9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23_201603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9"/>
  <sheetViews>
    <sheetView tabSelected="1" topLeftCell="A64" zoomScale="90" zoomScaleNormal="90" workbookViewId="0">
      <selection activeCell="D92" sqref="D92"/>
    </sheetView>
  </sheetViews>
  <sheetFormatPr defaultColWidth="9.140625" defaultRowHeight="15" x14ac:dyDescent="0.25"/>
  <cols>
    <col min="1" max="1" width="12.5703125" style="44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" width="9.140625" style="16"/>
    <col min="17" max="17" width="17.7109375" style="16" customWidth="1"/>
    <col min="18" max="16384" width="9.140625" style="16"/>
  </cols>
  <sheetData>
    <row r="1" spans="1:16" ht="90" x14ac:dyDescent="0.25">
      <c r="A1" s="59" t="s">
        <v>7</v>
      </c>
      <c r="B1" s="80" t="s">
        <v>73</v>
      </c>
      <c r="C1" s="80"/>
      <c r="F1" s="61" t="s">
        <v>10</v>
      </c>
      <c r="G1" s="18">
        <v>43074</v>
      </c>
      <c r="H1" s="72">
        <v>43077</v>
      </c>
      <c r="J1" s="63" t="s">
        <v>33</v>
      </c>
      <c r="K1" s="63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0" t="s">
        <v>8</v>
      </c>
      <c r="B2" s="81" t="str">
        <f>VLOOKUP(B1,BuildingList!A:B,2,FALSE)</f>
        <v>Warren Wright Medical Plaza</v>
      </c>
      <c r="C2" s="81"/>
      <c r="F2" s="62" t="s">
        <v>12</v>
      </c>
      <c r="G2" s="22" t="s">
        <v>70</v>
      </c>
      <c r="H2" s="73" t="s">
        <v>145</v>
      </c>
      <c r="J2" s="15">
        <f>G94-J94</f>
        <v>63</v>
      </c>
      <c r="K2" s="15">
        <f>H94-M94</f>
        <v>59</v>
      </c>
      <c r="L2" s="23"/>
      <c r="M2" s="23"/>
      <c r="N2" s="23"/>
      <c r="O2" s="24"/>
      <c r="P2" s="25"/>
    </row>
    <row r="3" spans="1:16" x14ac:dyDescent="0.25">
      <c r="C3" s="71" t="s">
        <v>313</v>
      </c>
      <c r="J3" s="11"/>
      <c r="K3" s="11"/>
      <c r="L3" s="11"/>
      <c r="M3" s="11"/>
      <c r="N3" s="11"/>
      <c r="O3" s="11"/>
    </row>
    <row r="4" spans="1:16" x14ac:dyDescent="0.25">
      <c r="C4" s="71" t="s">
        <v>144</v>
      </c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4" t="s">
        <v>19</v>
      </c>
      <c r="B5" s="64" t="s">
        <v>14</v>
      </c>
      <c r="C5" s="65" t="s">
        <v>9</v>
      </c>
      <c r="D5" s="65" t="s">
        <v>4</v>
      </c>
      <c r="E5" s="65" t="s">
        <v>1</v>
      </c>
      <c r="F5" s="65" t="s">
        <v>11</v>
      </c>
      <c r="G5" s="65" t="s">
        <v>15</v>
      </c>
      <c r="H5" s="65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6" s="37" customFormat="1" ht="15.75" thickTop="1" x14ac:dyDescent="0.25">
      <c r="A6" s="44" t="s">
        <v>74</v>
      </c>
      <c r="B6" s="44" t="s">
        <v>131</v>
      </c>
      <c r="C6" s="38" t="s">
        <v>49</v>
      </c>
      <c r="D6" s="37" t="s">
        <v>5</v>
      </c>
      <c r="E6" s="46">
        <v>3147</v>
      </c>
      <c r="F6" s="46">
        <v>2902</v>
      </c>
      <c r="G6" s="46" t="s">
        <v>2</v>
      </c>
      <c r="H6" s="37" t="s">
        <v>2</v>
      </c>
      <c r="I6" s="38"/>
      <c r="J6" s="52" t="str">
        <f>IF(G6="No Change","N/A",IF(G6="New Tag Required",Lookup!F:F,IF(G6="Remove Old Tag",Lookup!F:F,IF(G6="N/A","N/A",""))))</f>
        <v>N/A</v>
      </c>
      <c r="K6" s="53"/>
      <c r="L6" s="44"/>
      <c r="M6" s="52" t="str">
        <f>IF(H6="No Change","N/A",IF(H6="New Tag Required",Lookup!F:F,IF(H6="Remove Old Sign",Lookup!F:F,IF(H6="N/A","N/A",""))))</f>
        <v>N/A</v>
      </c>
      <c r="N6" s="53"/>
      <c r="O6" s="52"/>
    </row>
    <row r="7" spans="1:16" s="37" customFormat="1" x14ac:dyDescent="0.25">
      <c r="A7" s="44" t="s">
        <v>75</v>
      </c>
      <c r="B7" s="44" t="s">
        <v>131</v>
      </c>
      <c r="C7" s="38" t="s">
        <v>49</v>
      </c>
      <c r="D7" s="37" t="s">
        <v>5</v>
      </c>
      <c r="E7" s="46">
        <v>0</v>
      </c>
      <c r="F7" s="46">
        <v>264</v>
      </c>
      <c r="G7" s="46" t="s">
        <v>3</v>
      </c>
      <c r="H7" s="37" t="s">
        <v>18</v>
      </c>
      <c r="I7" s="38" t="s">
        <v>170</v>
      </c>
      <c r="J7" s="52">
        <f>IF(G7="No Change","N/A",IF(G7="New Tag Required",Lookup!F:F,IF(G7="Remove Old Tag",Lookup!F:F,IF(G7="N/A","N/A",""))))</f>
        <v>0</v>
      </c>
      <c r="K7" s="53"/>
      <c r="L7" s="44"/>
      <c r="M7" s="52" t="str">
        <f>IF(H7="No Change","N/A",IF(H7="New Tag Required",Lookup!F:F,IF(H7="Remove Old Sign",Lookup!F:F,IF(H7="N/A","N/A",""))))</f>
        <v/>
      </c>
      <c r="N7" s="53"/>
      <c r="O7" s="52"/>
    </row>
    <row r="8" spans="1:16" s="37" customFormat="1" ht="15" customHeight="1" x14ac:dyDescent="0.25">
      <c r="A8" s="37" t="s">
        <v>132</v>
      </c>
      <c r="B8" s="44" t="s">
        <v>131</v>
      </c>
      <c r="C8" s="38" t="s">
        <v>51</v>
      </c>
      <c r="D8" s="37" t="s">
        <v>5</v>
      </c>
      <c r="E8" s="46">
        <v>252</v>
      </c>
      <c r="F8" s="46">
        <v>0</v>
      </c>
      <c r="G8" s="46" t="s">
        <v>53</v>
      </c>
      <c r="H8" s="37" t="s">
        <v>54</v>
      </c>
      <c r="I8" s="38"/>
      <c r="J8" s="52">
        <f>IF(G8="No Change","N/A",IF(G8="New Tag Required",Lookup!F:F,IF(G8="Remove Old Tag",Lookup!F:F,IF(G8="N/A","N/A",""))))</f>
        <v>0</v>
      </c>
      <c r="K8" s="53"/>
      <c r="L8" s="44"/>
      <c r="M8" s="52">
        <f>IF(H8="No Change","N/A",IF(H8="New Tag Required",Lookup!F:F,IF(H8="Remove Old Sign",Lookup!F:F,IF(H8="N/A","N/A",""))))</f>
        <v>0</v>
      </c>
      <c r="N8" s="53"/>
      <c r="O8" s="52"/>
    </row>
    <row r="9" spans="1:16" s="37" customFormat="1" x14ac:dyDescent="0.25">
      <c r="A9" s="37" t="s">
        <v>133</v>
      </c>
      <c r="B9" s="44" t="s">
        <v>131</v>
      </c>
      <c r="C9" s="38" t="s">
        <v>51</v>
      </c>
      <c r="D9" s="37" t="s">
        <v>5</v>
      </c>
      <c r="E9" s="55">
        <v>85</v>
      </c>
      <c r="F9" s="55">
        <v>0</v>
      </c>
      <c r="G9" s="46" t="s">
        <v>53</v>
      </c>
      <c r="H9" s="37" t="s">
        <v>54</v>
      </c>
      <c r="I9" s="38"/>
      <c r="J9" s="52">
        <f>IF(G9="No Change","N/A",IF(G9="New Tag Required",Lookup!F:F,IF(G9="Remove Old Tag",Lookup!F:F,IF(G9="N/A","N/A",""))))</f>
        <v>0</v>
      </c>
      <c r="K9" s="53"/>
      <c r="L9" s="54"/>
      <c r="M9" s="52">
        <f>IF(H9="No Change","N/A",IF(H9="New Tag Required",Lookup!F:F,IF(H9="Remove Old Sign",Lookup!F:F,IF(H9="N/A","N/A",""))))</f>
        <v>0</v>
      </c>
      <c r="N9" s="53"/>
      <c r="O9" s="52"/>
    </row>
    <row r="10" spans="1:16" s="37" customFormat="1" x14ac:dyDescent="0.25">
      <c r="A10" s="44" t="s">
        <v>76</v>
      </c>
      <c r="B10" s="44" t="s">
        <v>131</v>
      </c>
      <c r="C10" s="38" t="s">
        <v>49</v>
      </c>
      <c r="D10" s="37" t="s">
        <v>5</v>
      </c>
      <c r="E10" s="46">
        <v>43</v>
      </c>
      <c r="F10" s="46">
        <v>329</v>
      </c>
      <c r="G10" s="46" t="s">
        <v>3</v>
      </c>
      <c r="H10" s="37" t="s">
        <v>18</v>
      </c>
      <c r="I10" s="37" t="s">
        <v>146</v>
      </c>
      <c r="J10" s="52">
        <f>IF(G10="No Change","N/A",IF(G10="New Tag Required",Lookup!F:F,IF(G10="Remove Old Tag",Lookup!F:F,IF(G10="N/A","N/A",""))))</f>
        <v>0</v>
      </c>
      <c r="K10" s="53"/>
      <c r="L10" s="54"/>
      <c r="M10" s="52" t="str">
        <f>IF(H10="No Change","N/A",IF(H10="New Tag Required",Lookup!F:F,IF(H10="Remove Old Sign",Lookup!F:F,IF(H10="N/A","N/A",""))))</f>
        <v/>
      </c>
      <c r="N10" s="53"/>
      <c r="O10" s="52"/>
    </row>
    <row r="11" spans="1:16" s="37" customFormat="1" x14ac:dyDescent="0.25">
      <c r="A11" s="54" t="s">
        <v>77</v>
      </c>
      <c r="B11" s="44" t="s">
        <v>131</v>
      </c>
      <c r="C11" s="38" t="s">
        <v>22</v>
      </c>
      <c r="D11" s="37" t="s">
        <v>5</v>
      </c>
      <c r="E11" s="46">
        <v>117</v>
      </c>
      <c r="F11" s="46">
        <v>110</v>
      </c>
      <c r="G11" s="46" t="s">
        <v>3</v>
      </c>
      <c r="H11" s="37" t="s">
        <v>18</v>
      </c>
      <c r="I11" s="37" t="s">
        <v>147</v>
      </c>
      <c r="J11" s="52">
        <f>IF(G11="No Change","N/A",IF(G11="New Tag Required",Lookup!F:F,IF(G11="Remove Old Tag",Lookup!F:F,IF(G11="N/A","N/A",""))))</f>
        <v>0</v>
      </c>
      <c r="K11" s="53"/>
      <c r="L11" s="56"/>
      <c r="M11" s="52" t="str">
        <f>IF(H11="No Change","N/A",IF(H11="New Tag Required",Lookup!F:F,IF(H11="Remove Old Sign",Lookup!F:F,IF(H11="N/A","N/A",""))))</f>
        <v/>
      </c>
      <c r="N11" s="53"/>
      <c r="O11" s="52"/>
    </row>
    <row r="12" spans="1:16" s="37" customFormat="1" x14ac:dyDescent="0.25">
      <c r="A12" s="54" t="s">
        <v>78</v>
      </c>
      <c r="B12" s="44" t="s">
        <v>131</v>
      </c>
      <c r="C12" s="38" t="s">
        <v>49</v>
      </c>
      <c r="D12" s="37" t="s">
        <v>5</v>
      </c>
      <c r="E12" s="46">
        <v>108</v>
      </c>
      <c r="F12" s="46">
        <v>233</v>
      </c>
      <c r="G12" s="46" t="s">
        <v>3</v>
      </c>
      <c r="H12" s="37" t="s">
        <v>18</v>
      </c>
      <c r="I12" s="37" t="s">
        <v>148</v>
      </c>
      <c r="J12" s="52">
        <f>IF(G12="No Change","N/A",IF(G12="New Tag Required",Lookup!F:F,IF(G12="Remove Old Tag",Lookup!F:F,IF(G12="N/A","N/A",""))))</f>
        <v>0</v>
      </c>
      <c r="K12" s="53"/>
      <c r="L12" s="56"/>
      <c r="M12" s="52" t="str">
        <f>IF(H12="No Change","N/A",IF(H12="New Tag Required",Lookup!F:F,IF(H12="Remove Old Sign",Lookup!F:F,IF(H12="N/A","N/A",""))))</f>
        <v/>
      </c>
      <c r="N12" s="53"/>
      <c r="O12" s="52"/>
    </row>
    <row r="13" spans="1:16" s="37" customFormat="1" x14ac:dyDescent="0.25">
      <c r="A13" s="56" t="s">
        <v>79</v>
      </c>
      <c r="B13" s="44" t="s">
        <v>131</v>
      </c>
      <c r="C13" s="38" t="s">
        <v>22</v>
      </c>
      <c r="D13" s="37" t="s">
        <v>5</v>
      </c>
      <c r="E13" s="46">
        <v>110</v>
      </c>
      <c r="F13" s="46">
        <v>98</v>
      </c>
      <c r="G13" s="46" t="s">
        <v>3</v>
      </c>
      <c r="H13" s="37" t="s">
        <v>18</v>
      </c>
      <c r="I13" s="37" t="s">
        <v>149</v>
      </c>
      <c r="J13" s="52">
        <f>IF(G13="No Change","N/A",IF(G13="New Tag Required",Lookup!F:F,IF(G13="Remove Old Tag",Lookup!F:F,IF(G13="N/A","N/A",""))))</f>
        <v>0</v>
      </c>
      <c r="K13" s="53"/>
      <c r="L13" s="56"/>
      <c r="M13" s="52" t="str">
        <f>IF(H13="No Change","N/A",IF(H13="New Tag Required",Lookup!F:F,IF(H13="Remove Old Sign",Lookup!F:F,IF(H13="N/A","N/A",""))))</f>
        <v/>
      </c>
      <c r="N13" s="53"/>
      <c r="O13" s="52"/>
    </row>
    <row r="14" spans="1:16" s="37" customFormat="1" x14ac:dyDescent="0.25">
      <c r="A14" s="56" t="s">
        <v>80</v>
      </c>
      <c r="B14" s="44" t="s">
        <v>131</v>
      </c>
      <c r="C14" s="38" t="s">
        <v>49</v>
      </c>
      <c r="D14" s="37" t="s">
        <v>5</v>
      </c>
      <c r="E14" s="46">
        <v>117</v>
      </c>
      <c r="F14" s="46">
        <v>2090</v>
      </c>
      <c r="G14" s="46" t="s">
        <v>3</v>
      </c>
      <c r="H14" s="37" t="s">
        <v>18</v>
      </c>
      <c r="I14" s="37" t="s">
        <v>150</v>
      </c>
      <c r="J14" s="52">
        <f>IF(G14="No Change","N/A",IF(G14="New Tag Required",Lookup!F:F,IF(G14="Remove Old Tag",Lookup!F:F,IF(G14="N/A","N/A",""))))</f>
        <v>0</v>
      </c>
      <c r="K14" s="53"/>
      <c r="L14" s="56"/>
      <c r="M14" s="52" t="str">
        <f>IF(H14="No Change","N/A",IF(H14="New Tag Required",Lookup!F:F,IF(H14="Remove Old Sign",Lookup!F:F,IF(H14="N/A","N/A",""))))</f>
        <v/>
      </c>
      <c r="N14" s="53"/>
      <c r="O14" s="52"/>
    </row>
    <row r="15" spans="1:16" s="37" customFormat="1" x14ac:dyDescent="0.25">
      <c r="A15" s="56" t="s">
        <v>81</v>
      </c>
      <c r="B15" s="44" t="s">
        <v>131</v>
      </c>
      <c r="C15" s="38" t="s">
        <v>22</v>
      </c>
      <c r="D15" s="37" t="s">
        <v>5</v>
      </c>
      <c r="E15" s="46">
        <v>302</v>
      </c>
      <c r="F15" s="46">
        <v>111</v>
      </c>
      <c r="G15" s="46" t="s">
        <v>3</v>
      </c>
      <c r="H15" s="37" t="s">
        <v>18</v>
      </c>
      <c r="I15" s="37" t="s">
        <v>151</v>
      </c>
      <c r="J15" s="52">
        <f>IF(G15="No Change","N/A",IF(G15="New Tag Required",Lookup!F:F,IF(G15="Remove Old Tag",Lookup!F:F,IF(G15="N/A","N/A",""))))</f>
        <v>0</v>
      </c>
      <c r="K15" s="53"/>
      <c r="L15" s="52"/>
      <c r="M15" s="52" t="str">
        <f>IF(H15="No Change","N/A",IF(H15="New Tag Required",Lookup!F:F,IF(H15="Remove Old Sign",Lookup!F:F,IF(H15="N/A","N/A",""))))</f>
        <v/>
      </c>
      <c r="N15" s="53"/>
      <c r="O15" s="52"/>
    </row>
    <row r="16" spans="1:16" s="37" customFormat="1" x14ac:dyDescent="0.25">
      <c r="A16" s="56" t="s">
        <v>82</v>
      </c>
      <c r="B16" s="44" t="s">
        <v>131</v>
      </c>
      <c r="C16" s="38" t="s">
        <v>22</v>
      </c>
      <c r="D16" s="37" t="s">
        <v>5</v>
      </c>
      <c r="E16" s="46">
        <v>579</v>
      </c>
      <c r="F16" s="46">
        <v>96</v>
      </c>
      <c r="G16" s="46" t="s">
        <v>3</v>
      </c>
      <c r="H16" s="37" t="s">
        <v>18</v>
      </c>
      <c r="I16" s="37" t="s">
        <v>151</v>
      </c>
      <c r="J16" s="52">
        <f>IF(G16="No Change","N/A",IF(G16="New Tag Required",Lookup!F:F,IF(G16="Remove Old Tag",Lookup!F:F,IF(G16="N/A","N/A",""))))</f>
        <v>0</v>
      </c>
      <c r="K16" s="57"/>
      <c r="L16" s="38"/>
      <c r="M16" s="52" t="str">
        <f>IF(H16="No Change","N/A",IF(H16="New Tag Required",Lookup!F:F,IF(H16="Remove Old Sign",Lookup!F:F,IF(H16="N/A","N/A",""))))</f>
        <v/>
      </c>
      <c r="N16" s="57"/>
      <c r="O16" s="38"/>
    </row>
    <row r="17" spans="1:15" s="37" customFormat="1" x14ac:dyDescent="0.25">
      <c r="A17" s="56" t="s">
        <v>83</v>
      </c>
      <c r="B17" s="44" t="s">
        <v>131</v>
      </c>
      <c r="C17" s="38" t="s">
        <v>24</v>
      </c>
      <c r="D17" s="37" t="s">
        <v>5</v>
      </c>
      <c r="E17" s="46">
        <v>0</v>
      </c>
      <c r="F17" s="46">
        <v>78</v>
      </c>
      <c r="G17" s="46" t="s">
        <v>3</v>
      </c>
      <c r="H17" s="37" t="s">
        <v>18</v>
      </c>
      <c r="I17" s="37" t="s">
        <v>152</v>
      </c>
      <c r="J17" s="52">
        <f>IF(G17="No Change","N/A",IF(G17="New Tag Required",Lookup!F:F,IF(G17="Remove Old Tag",Lookup!F:F,IF(G17="N/A","N/A",""))))</f>
        <v>0</v>
      </c>
      <c r="K17" s="57"/>
      <c r="L17" s="38"/>
      <c r="M17" s="52" t="str">
        <f>IF(H17="No Change","N/A",IF(H17="New Tag Required",Lookup!F:F,IF(H17="Remove Old Sign",Lookup!F:F,IF(H17="N/A","N/A",""))))</f>
        <v/>
      </c>
      <c r="N17" s="57"/>
      <c r="O17" s="38"/>
    </row>
    <row r="18" spans="1:15" s="37" customFormat="1" x14ac:dyDescent="0.25">
      <c r="A18" s="56" t="s">
        <v>84</v>
      </c>
      <c r="B18" s="44" t="s">
        <v>131</v>
      </c>
      <c r="C18" s="38" t="s">
        <v>24</v>
      </c>
      <c r="D18" s="37" t="s">
        <v>5</v>
      </c>
      <c r="E18" s="46">
        <v>0</v>
      </c>
      <c r="F18" s="46">
        <v>75</v>
      </c>
      <c r="G18" s="46" t="s">
        <v>3</v>
      </c>
      <c r="H18" s="37" t="s">
        <v>18</v>
      </c>
      <c r="I18" s="37" t="s">
        <v>152</v>
      </c>
      <c r="J18" s="52">
        <f>IF(G18="No Change","N/A",IF(G18="New Tag Required",Lookup!F:F,IF(G18="Remove Old Tag",Lookup!F:F,IF(G18="N/A","N/A",""))))</f>
        <v>0</v>
      </c>
      <c r="K18" s="57"/>
      <c r="L18" s="38"/>
      <c r="M18" s="52" t="str">
        <f>IF(H18="No Change","N/A",IF(H18="New Tag Required",Lookup!F:F,IF(H18="Remove Old Sign",Lookup!F:F,IF(H18="N/A","N/A",""))))</f>
        <v/>
      </c>
      <c r="N18" s="57"/>
      <c r="O18" s="38"/>
    </row>
    <row r="19" spans="1:15" s="37" customFormat="1" x14ac:dyDescent="0.25">
      <c r="A19" s="56" t="s">
        <v>85</v>
      </c>
      <c r="B19" s="44" t="s">
        <v>131</v>
      </c>
      <c r="C19" s="38" t="s">
        <v>49</v>
      </c>
      <c r="D19" s="37" t="s">
        <v>5</v>
      </c>
      <c r="E19" s="46">
        <v>111</v>
      </c>
      <c r="F19" s="46">
        <v>159</v>
      </c>
      <c r="G19" s="46" t="s">
        <v>3</v>
      </c>
      <c r="H19" s="37" t="s">
        <v>18</v>
      </c>
      <c r="I19" s="37" t="s">
        <v>153</v>
      </c>
      <c r="J19" s="52">
        <f>IF(G19="No Change","N/A",IF(G19="New Tag Required",Lookup!F:F,IF(G19="Remove Old Tag",Lookup!F:F,IF(G19="N/A","N/A",""))))</f>
        <v>0</v>
      </c>
      <c r="K19" s="57"/>
      <c r="L19" s="38"/>
      <c r="M19" s="52" t="str">
        <f>IF(H19="No Change","N/A",IF(H19="New Tag Required",Lookup!F:F,IF(H19="Remove Old Sign",Lookup!F:F,IF(H19="N/A","N/A",""))))</f>
        <v/>
      </c>
      <c r="N19" s="57"/>
      <c r="O19" s="38"/>
    </row>
    <row r="20" spans="1:15" s="37" customFormat="1" x14ac:dyDescent="0.25">
      <c r="A20" s="37" t="s">
        <v>86</v>
      </c>
      <c r="B20" s="44" t="s">
        <v>131</v>
      </c>
      <c r="C20" s="38" t="s">
        <v>49</v>
      </c>
      <c r="D20" s="37" t="s">
        <v>5</v>
      </c>
      <c r="E20" s="46">
        <v>112</v>
      </c>
      <c r="F20" s="46">
        <v>507</v>
      </c>
      <c r="G20" s="46" t="s">
        <v>3</v>
      </c>
      <c r="H20" s="37" t="s">
        <v>18</v>
      </c>
      <c r="I20" s="37" t="s">
        <v>154</v>
      </c>
      <c r="J20" s="52">
        <f>IF(G20="No Change","N/A",IF(G20="New Tag Required",Lookup!F:F,IF(G20="Remove Old Tag",Lookup!F:F,IF(G20="N/A","N/A",""))))</f>
        <v>0</v>
      </c>
      <c r="K20" s="57"/>
      <c r="L20" s="38"/>
      <c r="M20" s="52" t="str">
        <f>IF(H20="No Change","N/A",IF(H20="New Tag Required",Lookup!F:F,IF(H20="Remove Old Sign",Lookup!F:F,IF(H20="N/A","N/A",""))))</f>
        <v/>
      </c>
      <c r="N20" s="57"/>
      <c r="O20" s="38"/>
    </row>
    <row r="21" spans="1:15" s="37" customFormat="1" x14ac:dyDescent="0.25">
      <c r="A21" s="37" t="s">
        <v>87</v>
      </c>
      <c r="B21" s="44" t="s">
        <v>131</v>
      </c>
      <c r="C21" s="38" t="s">
        <v>22</v>
      </c>
      <c r="D21" s="37" t="s">
        <v>5</v>
      </c>
      <c r="E21" s="46">
        <v>111</v>
      </c>
      <c r="F21" s="47">
        <v>60</v>
      </c>
      <c r="G21" s="46" t="s">
        <v>3</v>
      </c>
      <c r="H21" s="37" t="s">
        <v>18</v>
      </c>
      <c r="I21" s="37" t="s">
        <v>155</v>
      </c>
      <c r="J21" s="52">
        <f>IF(G21="No Change","N/A",IF(G21="New Tag Required",Lookup!F:F,IF(G21="Remove Old Tag",Lookup!F:F,IF(G21="N/A","N/A",""))))</f>
        <v>0</v>
      </c>
      <c r="K21" s="57"/>
      <c r="L21" s="38"/>
      <c r="M21" s="52" t="str">
        <f>IF(H21="No Change","N/A",IF(H21="New Tag Required",Lookup!F:F,IF(H21="Remove Old Sign",Lookup!F:F,IF(H21="N/A","N/A",""))))</f>
        <v/>
      </c>
      <c r="N21" s="57"/>
      <c r="O21" s="38"/>
    </row>
    <row r="22" spans="1:15" s="37" customFormat="1" x14ac:dyDescent="0.25">
      <c r="A22" s="37" t="s">
        <v>88</v>
      </c>
      <c r="B22" s="44" t="s">
        <v>131</v>
      </c>
      <c r="C22" s="38" t="s">
        <v>22</v>
      </c>
      <c r="D22" s="37" t="s">
        <v>5</v>
      </c>
      <c r="E22" s="46">
        <v>111</v>
      </c>
      <c r="F22" s="46">
        <v>81</v>
      </c>
      <c r="G22" s="46" t="s">
        <v>3</v>
      </c>
      <c r="H22" s="37" t="s">
        <v>18</v>
      </c>
      <c r="I22" s="37" t="s">
        <v>155</v>
      </c>
      <c r="J22" s="52">
        <f>IF(G22="No Change","N/A",IF(G22="New Tag Required",Lookup!F:F,IF(G22="Remove Old Tag",Lookup!F:F,IF(G22="N/A","N/A",""))))</f>
        <v>0</v>
      </c>
      <c r="K22" s="57"/>
      <c r="L22" s="38"/>
      <c r="M22" s="52" t="str">
        <f>IF(H22="No Change","N/A",IF(H22="New Tag Required",Lookup!F:F,IF(H22="Remove Old Sign",Lookup!F:F,IF(H22="N/A","N/A",""))))</f>
        <v/>
      </c>
      <c r="N22" s="57"/>
      <c r="O22" s="38"/>
    </row>
    <row r="23" spans="1:15" s="37" customFormat="1" x14ac:dyDescent="0.25">
      <c r="A23" s="37" t="s">
        <v>89</v>
      </c>
      <c r="B23" s="44" t="s">
        <v>131</v>
      </c>
      <c r="C23" s="38" t="s">
        <v>22</v>
      </c>
      <c r="D23" s="37" t="s">
        <v>5</v>
      </c>
      <c r="E23" s="46">
        <v>181</v>
      </c>
      <c r="F23" s="46">
        <v>44</v>
      </c>
      <c r="G23" s="46" t="s">
        <v>3</v>
      </c>
      <c r="H23" s="37" t="s">
        <v>18</v>
      </c>
      <c r="I23" s="37" t="s">
        <v>156</v>
      </c>
      <c r="J23" s="52">
        <f>IF(G23="No Change","N/A",IF(G23="New Tag Required",Lookup!F:F,IF(G23="Remove Old Tag",Lookup!F:F,IF(G23="N/A","N/A",""))))</f>
        <v>0</v>
      </c>
      <c r="K23" s="58"/>
      <c r="M23" s="52" t="str">
        <f>IF(H23="No Change","N/A",IF(H23="New Tag Required",Lookup!F:F,IF(H23="Remove Old Sign",Lookup!F:F,IF(H23="N/A","N/A",""))))</f>
        <v/>
      </c>
      <c r="N23" s="57"/>
      <c r="O23" s="38"/>
    </row>
    <row r="24" spans="1:15" s="37" customFormat="1" x14ac:dyDescent="0.25">
      <c r="A24" s="37" t="s">
        <v>90</v>
      </c>
      <c r="B24" s="44" t="s">
        <v>131</v>
      </c>
      <c r="C24" s="38" t="s">
        <v>22</v>
      </c>
      <c r="D24" s="37" t="s">
        <v>5</v>
      </c>
      <c r="E24" s="46">
        <v>229</v>
      </c>
      <c r="F24" s="46">
        <v>48</v>
      </c>
      <c r="G24" s="46" t="s">
        <v>3</v>
      </c>
      <c r="H24" s="37" t="s">
        <v>18</v>
      </c>
      <c r="I24" s="37" t="s">
        <v>156</v>
      </c>
      <c r="J24" s="52">
        <f>IF(G24="No Change","N/A",IF(G24="New Tag Required",Lookup!F:F,IF(G24="Remove Old Tag",Lookup!F:F,IF(G24="N/A","N/A",""))))</f>
        <v>0</v>
      </c>
      <c r="K24" s="58"/>
      <c r="M24" s="52" t="str">
        <f>IF(H24="No Change","N/A",IF(H24="New Tag Required",Lookup!F:F,IF(H24="Remove Old Sign",Lookup!F:F,IF(H24="N/A","N/A",""))))</f>
        <v/>
      </c>
      <c r="N24" s="57"/>
      <c r="O24" s="38"/>
    </row>
    <row r="25" spans="1:15" s="37" customFormat="1" x14ac:dyDescent="0.25">
      <c r="A25" s="37" t="s">
        <v>91</v>
      </c>
      <c r="B25" s="44" t="s">
        <v>131</v>
      </c>
      <c r="C25" s="38" t="s">
        <v>49</v>
      </c>
      <c r="D25" s="37" t="s">
        <v>5</v>
      </c>
      <c r="E25" s="46">
        <v>113</v>
      </c>
      <c r="F25" s="46">
        <v>123</v>
      </c>
      <c r="G25" s="46" t="s">
        <v>3</v>
      </c>
      <c r="H25" s="37" t="s">
        <v>18</v>
      </c>
      <c r="I25" s="37" t="s">
        <v>157</v>
      </c>
      <c r="J25" s="52">
        <f>IF(G25="No Change","N/A",IF(G25="New Tag Required",Lookup!F:F,IF(G25="Remove Old Tag",Lookup!F:F,IF(G25="N/A","N/A",""))))</f>
        <v>0</v>
      </c>
      <c r="K25" s="58"/>
      <c r="M25" s="52" t="str">
        <f>IF(H25="No Change","N/A",IF(H25="New Tag Required",Lookup!F:F,IF(H25="Remove Old Sign",Lookup!F:F,IF(H25="N/A","N/A",""))))</f>
        <v/>
      </c>
      <c r="N25" s="58"/>
    </row>
    <row r="26" spans="1:15" s="37" customFormat="1" x14ac:dyDescent="0.25">
      <c r="A26" s="37" t="s">
        <v>92</v>
      </c>
      <c r="B26" s="44" t="s">
        <v>131</v>
      </c>
      <c r="C26" s="38" t="s">
        <v>24</v>
      </c>
      <c r="D26" s="37" t="s">
        <v>5</v>
      </c>
      <c r="E26" s="46">
        <v>0</v>
      </c>
      <c r="F26" s="46">
        <v>59</v>
      </c>
      <c r="G26" s="46" t="s">
        <v>3</v>
      </c>
      <c r="H26" s="37" t="s">
        <v>18</v>
      </c>
      <c r="I26" s="37" t="s">
        <v>158</v>
      </c>
      <c r="J26" s="52">
        <f>IF(G26="No Change","N/A",IF(G26="New Tag Required",Lookup!F:F,IF(G26="Remove Old Tag",Lookup!F:F,IF(G26="N/A","N/A",""))))</f>
        <v>0</v>
      </c>
      <c r="K26" s="58"/>
      <c r="M26" s="52" t="str">
        <f>IF(H26="No Change","N/A",IF(H26="New Tag Required",Lookup!F:F,IF(H26="Remove Old Sign",Lookup!F:F,IF(H26="N/A","N/A",""))))</f>
        <v/>
      </c>
      <c r="N26" s="58"/>
    </row>
    <row r="27" spans="1:15" s="37" customFormat="1" x14ac:dyDescent="0.25">
      <c r="A27" s="37" t="s">
        <v>93</v>
      </c>
      <c r="B27" s="44" t="s">
        <v>131</v>
      </c>
      <c r="C27" s="38" t="s">
        <v>49</v>
      </c>
      <c r="D27" s="37" t="s">
        <v>5</v>
      </c>
      <c r="E27" s="46">
        <v>112</v>
      </c>
      <c r="F27" s="46">
        <v>167</v>
      </c>
      <c r="G27" s="46" t="s">
        <v>3</v>
      </c>
      <c r="H27" s="37" t="s">
        <v>18</v>
      </c>
      <c r="I27" s="37" t="s">
        <v>159</v>
      </c>
      <c r="J27" s="52">
        <f>IF(G27="No Change","N/A",IF(G27="New Tag Required",Lookup!F:F,IF(G27="Remove Old Tag",Lookup!F:F,IF(G27="N/A","N/A",""))))</f>
        <v>0</v>
      </c>
      <c r="K27" s="58"/>
      <c r="M27" s="52" t="str">
        <f>IF(H27="No Change","N/A",IF(H27="New Tag Required",Lookup!F:F,IF(H27="Remove Old Sign",Lookup!F:F,IF(H27="N/A","N/A",""))))</f>
        <v/>
      </c>
      <c r="N27" s="58"/>
    </row>
    <row r="28" spans="1:15" s="37" customFormat="1" x14ac:dyDescent="0.25">
      <c r="A28" s="37" t="s">
        <v>134</v>
      </c>
      <c r="B28" s="44" t="s">
        <v>131</v>
      </c>
      <c r="C28" s="38" t="s">
        <v>22</v>
      </c>
      <c r="D28" s="37" t="s">
        <v>5</v>
      </c>
      <c r="E28" s="46">
        <v>112</v>
      </c>
      <c r="F28" s="46">
        <v>0</v>
      </c>
      <c r="G28" s="46" t="s">
        <v>53</v>
      </c>
      <c r="H28" s="37" t="s">
        <v>54</v>
      </c>
      <c r="I28" s="38"/>
      <c r="J28" s="52">
        <f>IF(G28="No Change","N/A",IF(G28="New Tag Required",Lookup!F:F,IF(G28="Remove Old Tag",Lookup!F:F,IF(G28="N/A","N/A",""))))</f>
        <v>0</v>
      </c>
      <c r="K28" s="58"/>
      <c r="M28" s="52">
        <f>IF(H28="No Change","N/A",IF(H28="New Tag Required",Lookup!F:F,IF(H28="Remove Old Sign",Lookup!F:F,IF(H28="N/A","N/A",""))))</f>
        <v>0</v>
      </c>
      <c r="N28" s="58"/>
    </row>
    <row r="29" spans="1:15" s="37" customFormat="1" x14ac:dyDescent="0.25">
      <c r="A29" s="37" t="s">
        <v>94</v>
      </c>
      <c r="B29" s="44" t="s">
        <v>131</v>
      </c>
      <c r="C29" s="38" t="s">
        <v>22</v>
      </c>
      <c r="D29" s="37" t="s">
        <v>5</v>
      </c>
      <c r="E29" s="46">
        <v>113</v>
      </c>
      <c r="F29" s="46">
        <v>61</v>
      </c>
      <c r="G29" s="46" t="s">
        <v>3</v>
      </c>
      <c r="H29" s="37" t="s">
        <v>18</v>
      </c>
      <c r="I29" s="37" t="s">
        <v>160</v>
      </c>
      <c r="J29" s="52">
        <f>IF(G29="No Change","N/A",IF(G29="New Tag Required",Lookup!F:F,IF(G29="Remove Old Tag",Lookup!F:F,IF(G29="N/A","N/A",""))))</f>
        <v>0</v>
      </c>
      <c r="K29" s="58"/>
      <c r="M29" s="52" t="str">
        <f>IF(H29="No Change","N/A",IF(H29="New Tag Required",Lookup!F:F,IF(H29="Remove Old Sign",Lookup!F:F,IF(H29="N/A","N/A",""))))</f>
        <v/>
      </c>
      <c r="N29" s="58"/>
    </row>
    <row r="30" spans="1:15" x14ac:dyDescent="0.25">
      <c r="A30" s="37" t="s">
        <v>135</v>
      </c>
      <c r="B30" s="44" t="s">
        <v>131</v>
      </c>
      <c r="C30" s="38" t="s">
        <v>51</v>
      </c>
      <c r="D30" s="37" t="s">
        <v>5</v>
      </c>
      <c r="E30" s="46">
        <v>110</v>
      </c>
      <c r="F30" s="46">
        <v>0</v>
      </c>
      <c r="G30" s="46" t="s">
        <v>53</v>
      </c>
      <c r="H30" s="37" t="s">
        <v>54</v>
      </c>
      <c r="J30" s="10">
        <f>IF(G30="No Change","N/A",IF(G30="New Tag Required",Lookup!F:F,IF(G30="Remove Old Tag",Lookup!F:F,IF(G30="N/A","N/A",""))))</f>
        <v>0</v>
      </c>
      <c r="K30" s="30"/>
      <c r="M30" s="10">
        <f>IF(H30="No Change","N/A",IF(H30="New Tag Required",Lookup!F:F,IF(H30="Remove Old Sign",Lookup!F:F,IF(H30="N/A","N/A",""))))</f>
        <v>0</v>
      </c>
      <c r="N30" s="30"/>
    </row>
    <row r="31" spans="1:15" x14ac:dyDescent="0.25">
      <c r="A31" s="45" t="s">
        <v>95</v>
      </c>
      <c r="B31" s="44" t="s">
        <v>131</v>
      </c>
      <c r="C31" s="38" t="s">
        <v>49</v>
      </c>
      <c r="D31" s="37" t="s">
        <v>5</v>
      </c>
      <c r="E31" s="46">
        <v>108</v>
      </c>
      <c r="F31" s="46">
        <v>227</v>
      </c>
      <c r="G31" s="46" t="s">
        <v>3</v>
      </c>
      <c r="H31" s="37" t="s">
        <v>18</v>
      </c>
      <c r="I31" s="16" t="s">
        <v>154</v>
      </c>
      <c r="J31" s="10">
        <f>IF(G31="No Change","N/A",IF(G31="New Tag Required",Lookup!F:F,IF(G31="Remove Old Tag",Lookup!F:F,IF(G31="N/A","N/A",""))))</f>
        <v>0</v>
      </c>
      <c r="K31" s="30"/>
      <c r="M31" s="10" t="str">
        <f>IF(H31="No Change","N/A",IF(H31="New Tag Required",Lookup!F:F,IF(H31="Remove Old Sign",Lookup!F:F,IF(H31="N/A","N/A",""))))</f>
        <v/>
      </c>
      <c r="N31" s="30"/>
    </row>
    <row r="32" spans="1:15" x14ac:dyDescent="0.25">
      <c r="A32" s="45" t="s">
        <v>96</v>
      </c>
      <c r="B32" s="44" t="s">
        <v>131</v>
      </c>
      <c r="C32" s="38" t="s">
        <v>22</v>
      </c>
      <c r="D32" s="37" t="s">
        <v>5</v>
      </c>
      <c r="E32" s="46">
        <v>108</v>
      </c>
      <c r="F32" s="46">
        <v>107</v>
      </c>
      <c r="G32" s="46" t="s">
        <v>3</v>
      </c>
      <c r="H32" s="37" t="s">
        <v>18</v>
      </c>
      <c r="I32" s="16" t="s">
        <v>161</v>
      </c>
      <c r="J32" s="10">
        <f>IF(G32="No Change","N/A",IF(G32="New Tag Required",Lookup!F:F,IF(G32="Remove Old Tag",Lookup!F:F,IF(G32="N/A","N/A",""))))</f>
        <v>0</v>
      </c>
      <c r="K32" s="30"/>
      <c r="M32" s="10" t="str">
        <f>IF(H32="No Change","N/A",IF(H32="New Tag Required",Lookup!F:F,IF(H32="Remove Old Sign",Lookup!F:F,IF(H32="N/A","N/A",""))))</f>
        <v/>
      </c>
      <c r="N32" s="30"/>
    </row>
    <row r="33" spans="1:18" x14ac:dyDescent="0.25">
      <c r="A33" s="45" t="s">
        <v>97</v>
      </c>
      <c r="B33" s="44" t="s">
        <v>131</v>
      </c>
      <c r="C33" s="38" t="s">
        <v>22</v>
      </c>
      <c r="D33" s="37" t="s">
        <v>5</v>
      </c>
      <c r="E33" s="46">
        <v>144</v>
      </c>
      <c r="F33" s="46">
        <v>68</v>
      </c>
      <c r="G33" s="46" t="s">
        <v>3</v>
      </c>
      <c r="H33" s="37" t="s">
        <v>18</v>
      </c>
      <c r="I33" s="16" t="s">
        <v>162</v>
      </c>
      <c r="J33" s="10">
        <f>IF(G33="No Change","N/A",IF(G33="New Tag Required",Lookup!F:F,IF(G33="Remove Old Tag",Lookup!F:F,IF(G33="N/A","N/A",""))))</f>
        <v>0</v>
      </c>
      <c r="K33" s="30"/>
      <c r="M33" s="10" t="str">
        <f>IF(H33="No Change","N/A",IF(H33="New Tag Required",Lookup!F:F,IF(H33="Remove Old Sign",Lookup!F:F,IF(H33="N/A","N/A",""))))</f>
        <v/>
      </c>
      <c r="N33" s="30"/>
      <c r="O33" s="10"/>
      <c r="P33" s="30"/>
      <c r="R33" s="10"/>
    </row>
    <row r="34" spans="1:18" x14ac:dyDescent="0.25">
      <c r="A34" s="45" t="s">
        <v>98</v>
      </c>
      <c r="B34" s="44" t="s">
        <v>131</v>
      </c>
      <c r="C34" s="38" t="s">
        <v>24</v>
      </c>
      <c r="D34" s="37" t="s">
        <v>5</v>
      </c>
      <c r="E34" s="46">
        <v>0</v>
      </c>
      <c r="F34" s="46">
        <v>107</v>
      </c>
      <c r="G34" s="46" t="s">
        <v>3</v>
      </c>
      <c r="H34" s="37" t="s">
        <v>18</v>
      </c>
      <c r="I34" s="16" t="s">
        <v>161</v>
      </c>
      <c r="J34" s="10">
        <f>IF(G34="No Change","N/A",IF(G34="New Tag Required",Lookup!F:F,IF(G34="Remove Old Tag",Lookup!F:F,IF(G34="N/A","N/A",""))))</f>
        <v>0</v>
      </c>
      <c r="K34" s="30"/>
      <c r="M34" s="10" t="str">
        <f>IF(H34="No Change","N/A",IF(H34="New Tag Required",Lookup!F:F,IF(H34="Remove Old Sign",Lookup!F:F,IF(H34="N/A","N/A",""))))</f>
        <v/>
      </c>
    </row>
    <row r="35" spans="1:18" x14ac:dyDescent="0.25">
      <c r="A35" s="45" t="s">
        <v>99</v>
      </c>
      <c r="B35" s="44" t="s">
        <v>131</v>
      </c>
      <c r="C35" s="38" t="s">
        <v>22</v>
      </c>
      <c r="D35" s="37" t="s">
        <v>5</v>
      </c>
      <c r="E35" s="46">
        <v>135</v>
      </c>
      <c r="F35" s="46">
        <v>101</v>
      </c>
      <c r="G35" s="46" t="s">
        <v>3</v>
      </c>
      <c r="H35" s="37" t="s">
        <v>18</v>
      </c>
      <c r="I35" s="16" t="s">
        <v>161</v>
      </c>
      <c r="J35" s="10">
        <f>IF(G35="No Change","N/A",IF(G35="New Tag Required",Lookup!F:F,IF(G35="Remove Old Tag",Lookup!F:F,IF(G35="N/A","N/A",""))))</f>
        <v>0</v>
      </c>
      <c r="K35" s="30"/>
      <c r="M35" s="10" t="str">
        <f>IF(H35="No Change","N/A",IF(H35="New Tag Required",Lookup!F:F,IF(H35="Remove Old Sign",Lookup!F:F,IF(H35="N/A","N/A",""))))</f>
        <v/>
      </c>
    </row>
    <row r="36" spans="1:18" x14ac:dyDescent="0.25">
      <c r="A36" s="45" t="s">
        <v>136</v>
      </c>
      <c r="B36" s="44" t="s">
        <v>131</v>
      </c>
      <c r="C36" s="38" t="s">
        <v>51</v>
      </c>
      <c r="D36" s="37" t="s">
        <v>5</v>
      </c>
      <c r="E36" s="46">
        <v>153</v>
      </c>
      <c r="F36" s="46">
        <v>0</v>
      </c>
      <c r="G36" s="46" t="s">
        <v>53</v>
      </c>
      <c r="H36" s="37" t="s">
        <v>54</v>
      </c>
      <c r="J36" s="10">
        <f>IF(G36="No Change","N/A",IF(G36="New Tag Required",Lookup!F:F,IF(G36="Remove Old Tag",Lookup!F:F,IF(G36="N/A","N/A",""))))</f>
        <v>0</v>
      </c>
      <c r="K36" s="30"/>
      <c r="M36" s="10">
        <f>IF(H36="No Change","N/A",IF(H36="New Tag Required",Lookup!F:F,IF(H36="Remove Old Sign",Lookup!F:F,IF(H36="N/A","N/A",""))))</f>
        <v>0</v>
      </c>
    </row>
    <row r="37" spans="1:18" x14ac:dyDescent="0.25">
      <c r="A37" s="45" t="s">
        <v>137</v>
      </c>
      <c r="B37" s="44" t="s">
        <v>131</v>
      </c>
      <c r="C37" s="38" t="s">
        <v>51</v>
      </c>
      <c r="D37" s="37" t="s">
        <v>5</v>
      </c>
      <c r="E37" s="46">
        <v>282</v>
      </c>
      <c r="F37" s="46">
        <v>0</v>
      </c>
      <c r="G37" s="46" t="s">
        <v>53</v>
      </c>
      <c r="H37" s="37" t="s">
        <v>54</v>
      </c>
      <c r="J37" s="10">
        <f>IF(G37="No Change","N/A",IF(G37="New Tag Required",Lookup!F:F,IF(G37="Remove Old Tag",Lookup!F:F,IF(G37="N/A","N/A",""))))</f>
        <v>0</v>
      </c>
      <c r="K37" s="30"/>
      <c r="M37" s="10">
        <f>IF(H37="No Change","N/A",IF(H37="New Tag Required",Lookup!F:F,IF(H37="Remove Old Sign",Lookup!F:F,IF(H37="N/A","N/A",""))))</f>
        <v>0</v>
      </c>
    </row>
    <row r="38" spans="1:18" x14ac:dyDescent="0.25">
      <c r="A38" s="45" t="s">
        <v>100</v>
      </c>
      <c r="B38" s="44" t="s">
        <v>131</v>
      </c>
      <c r="C38" s="38" t="s">
        <v>22</v>
      </c>
      <c r="D38" s="37" t="s">
        <v>5</v>
      </c>
      <c r="E38" s="46">
        <v>668</v>
      </c>
      <c r="F38" s="46">
        <v>107</v>
      </c>
      <c r="G38" s="46" t="s">
        <v>3</v>
      </c>
      <c r="H38" s="37" t="s">
        <v>18</v>
      </c>
      <c r="I38" s="16" t="s">
        <v>161</v>
      </c>
      <c r="J38" s="10">
        <f>IF(G38="No Change","N/A",IF(G38="New Tag Required",Lookup!F:F,IF(G38="Remove Old Tag",Lookup!F:F,IF(G38="N/A","N/A",""))))</f>
        <v>0</v>
      </c>
      <c r="K38" s="30"/>
      <c r="M38" s="10" t="str">
        <f>IF(H38="No Change","N/A",IF(H38="New Tag Required",Lookup!F:F,IF(H38="Remove Old Sign",Lookup!F:F,IF(H38="N/A","N/A",""))))</f>
        <v/>
      </c>
    </row>
    <row r="39" spans="1:18" x14ac:dyDescent="0.25">
      <c r="A39" s="45" t="s">
        <v>101</v>
      </c>
      <c r="B39" s="44" t="s">
        <v>131</v>
      </c>
      <c r="C39" s="38" t="s">
        <v>49</v>
      </c>
      <c r="D39" s="37" t="s">
        <v>5</v>
      </c>
      <c r="E39" s="46">
        <v>110</v>
      </c>
      <c r="F39" s="46">
        <v>524</v>
      </c>
      <c r="G39" s="46" t="s">
        <v>3</v>
      </c>
      <c r="H39" s="37" t="s">
        <v>18</v>
      </c>
      <c r="I39" s="16" t="s">
        <v>163</v>
      </c>
      <c r="J39" s="10">
        <f>IF(G39="No Change","N/A",IF(G39="New Tag Required",Lookup!F:F,IF(G39="Remove Old Tag",Lookup!F:F,IF(G39="N/A","N/A",""))))</f>
        <v>0</v>
      </c>
      <c r="K39" s="30"/>
      <c r="M39" s="10" t="str">
        <f>IF(H39="No Change","N/A",IF(H39="New Tag Required",Lookup!F:F,IF(H39="Remove Old Sign",Lookup!F:F,IF(H39="N/A","N/A",""))))</f>
        <v/>
      </c>
    </row>
    <row r="40" spans="1:18" x14ac:dyDescent="0.25">
      <c r="A40" s="45" t="s">
        <v>102</v>
      </c>
      <c r="B40" s="44" t="s">
        <v>131</v>
      </c>
      <c r="C40" s="38" t="s">
        <v>49</v>
      </c>
      <c r="D40" s="37" t="s">
        <v>5</v>
      </c>
      <c r="E40" s="46">
        <v>106</v>
      </c>
      <c r="F40" s="46">
        <v>107</v>
      </c>
      <c r="G40" s="46" t="s">
        <v>3</v>
      </c>
      <c r="H40" s="37" t="s">
        <v>18</v>
      </c>
      <c r="I40" s="16" t="s">
        <v>161</v>
      </c>
      <c r="J40" s="10">
        <f>IF(G40="No Change","N/A",IF(G40="New Tag Required",Lookup!F:F,IF(G40="Remove Old Tag",Lookup!F:F,IF(G40="N/A","N/A",""))))</f>
        <v>0</v>
      </c>
      <c r="K40" s="30"/>
      <c r="M40" s="10" t="str">
        <f>IF(H40="No Change","N/A",IF(H40="New Tag Required",Lookup!F:F,IF(H40="Remove Old Sign",Lookup!F:F,IF(H40="N/A","N/A",""))))</f>
        <v/>
      </c>
    </row>
    <row r="41" spans="1:18" x14ac:dyDescent="0.25">
      <c r="A41" s="45" t="s">
        <v>138</v>
      </c>
      <c r="B41" s="44" t="s">
        <v>131</v>
      </c>
      <c r="C41" s="38" t="s">
        <v>51</v>
      </c>
      <c r="D41" s="37" t="s">
        <v>5</v>
      </c>
      <c r="E41" s="46">
        <v>109</v>
      </c>
      <c r="F41" s="46">
        <v>0</v>
      </c>
      <c r="G41" s="46" t="s">
        <v>53</v>
      </c>
      <c r="H41" s="37" t="s">
        <v>54</v>
      </c>
      <c r="J41" s="10">
        <f>IF(G41="No Change","N/A",IF(G41="New Tag Required",Lookup!F:F,IF(G41="Remove Old Tag",Lookup!F:F,IF(G41="N/A","N/A",""))))</f>
        <v>0</v>
      </c>
      <c r="K41" s="30"/>
      <c r="M41" s="10">
        <f>IF(H41="No Change","N/A",IF(H41="New Tag Required",Lookup!F:F,IF(H41="Remove Old Sign",Lookup!F:F,IF(H41="N/A","N/A",""))))</f>
        <v>0</v>
      </c>
    </row>
    <row r="42" spans="1:18" x14ac:dyDescent="0.25">
      <c r="A42" s="45" t="s">
        <v>103</v>
      </c>
      <c r="B42" s="44" t="s">
        <v>131</v>
      </c>
      <c r="C42" s="38" t="s">
        <v>49</v>
      </c>
      <c r="D42" s="37" t="s">
        <v>5</v>
      </c>
      <c r="E42" s="46">
        <v>143</v>
      </c>
      <c r="F42" s="46">
        <v>150</v>
      </c>
      <c r="G42" s="46" t="s">
        <v>3</v>
      </c>
      <c r="H42" s="37" t="s">
        <v>18</v>
      </c>
      <c r="I42" s="16" t="s">
        <v>164</v>
      </c>
      <c r="J42" s="10">
        <f>IF(G42="No Change","N/A",IF(G42="New Tag Required",Lookup!F:F,IF(G42="Remove Old Tag",Lookup!F:F,IF(G42="N/A","N/A",""))))</f>
        <v>0</v>
      </c>
      <c r="K42" s="30"/>
      <c r="M42" s="10" t="str">
        <f>IF(H42="No Change","N/A",IF(H42="New Tag Required",Lookup!F:F,IF(H42="Remove Old Sign",Lookup!F:F,IF(H42="N/A","N/A",""))))</f>
        <v/>
      </c>
    </row>
    <row r="43" spans="1:18" x14ac:dyDescent="0.25">
      <c r="A43" s="45" t="s">
        <v>104</v>
      </c>
      <c r="B43" s="44" t="s">
        <v>131</v>
      </c>
      <c r="C43" s="38" t="s">
        <v>22</v>
      </c>
      <c r="D43" s="37" t="s">
        <v>5</v>
      </c>
      <c r="E43" s="46">
        <v>496</v>
      </c>
      <c r="F43" s="49">
        <v>227</v>
      </c>
      <c r="G43" s="46" t="s">
        <v>3</v>
      </c>
      <c r="H43" s="37" t="s">
        <v>18</v>
      </c>
      <c r="I43" s="16" t="s">
        <v>154</v>
      </c>
      <c r="J43" s="10">
        <f>IF(G43="No Change","N/A",IF(G43="New Tag Required",Lookup!F:F,IF(G43="Remove Old Tag",Lookup!F:F,IF(G43="N/A","N/A",""))))</f>
        <v>0</v>
      </c>
      <c r="K43" s="30"/>
      <c r="M43" s="10" t="str">
        <f>IF(H43="No Change","N/A",IF(H43="New Tag Required",Lookup!F:F,IF(H43="Remove Old Sign",Lookup!F:F,IF(H43="N/A","N/A",""))))</f>
        <v/>
      </c>
    </row>
    <row r="44" spans="1:18" x14ac:dyDescent="0.25">
      <c r="A44" s="45" t="s">
        <v>139</v>
      </c>
      <c r="B44" s="44" t="s">
        <v>131</v>
      </c>
      <c r="C44" s="38" t="s">
        <v>51</v>
      </c>
      <c r="D44" s="37" t="s">
        <v>5</v>
      </c>
      <c r="E44" s="46">
        <v>623</v>
      </c>
      <c r="F44" s="49">
        <v>0</v>
      </c>
      <c r="G44" s="46" t="s">
        <v>53</v>
      </c>
      <c r="H44" s="37" t="s">
        <v>54</v>
      </c>
      <c r="J44" s="10">
        <f>IF(G44="No Change","N/A",IF(G44="New Tag Required",Lookup!F:F,IF(G44="Remove Old Tag",Lookup!F:F,IF(G44="N/A","N/A",""))))</f>
        <v>0</v>
      </c>
      <c r="K44" s="30"/>
      <c r="M44" s="10">
        <f>IF(H44="No Change","N/A",IF(H44="New Tag Required",Lookup!F:F,IF(H44="Remove Old Sign",Lookup!F:F,IF(H44="N/A","N/A",""))))</f>
        <v>0</v>
      </c>
    </row>
    <row r="45" spans="1:18" x14ac:dyDescent="0.25">
      <c r="A45" s="45" t="s">
        <v>105</v>
      </c>
      <c r="B45" s="44" t="s">
        <v>131</v>
      </c>
      <c r="C45" s="38" t="s">
        <v>22</v>
      </c>
      <c r="D45" s="37" t="s">
        <v>5</v>
      </c>
      <c r="E45" s="46">
        <v>244</v>
      </c>
      <c r="F45" s="50">
        <v>107</v>
      </c>
      <c r="G45" s="46" t="s">
        <v>3</v>
      </c>
      <c r="H45" s="37" t="s">
        <v>18</v>
      </c>
      <c r="I45" s="16" t="s">
        <v>161</v>
      </c>
      <c r="J45" s="10">
        <f>IF(G45="No Change","N/A",IF(G45="New Tag Required",Lookup!F:F,IF(G45="Remove Old Tag",Lookup!F:F,IF(G45="N/A","N/A",""))))</f>
        <v>0</v>
      </c>
      <c r="K45" s="30"/>
      <c r="M45" s="10" t="str">
        <f>IF(H45="No Change","N/A",IF(H45="New Tag Required",Lookup!F:F,IF(H45="Remove Old Sign",Lookup!F:F,IF(H45="N/A","N/A",""))))</f>
        <v/>
      </c>
    </row>
    <row r="46" spans="1:18" x14ac:dyDescent="0.25">
      <c r="A46" s="45" t="s">
        <v>106</v>
      </c>
      <c r="B46" s="44" t="s">
        <v>131</v>
      </c>
      <c r="C46" s="38" t="s">
        <v>22</v>
      </c>
      <c r="D46" s="37" t="s">
        <v>5</v>
      </c>
      <c r="E46" s="46">
        <v>255</v>
      </c>
      <c r="F46" s="49">
        <v>101</v>
      </c>
      <c r="G46" s="46" t="s">
        <v>3</v>
      </c>
      <c r="H46" s="37" t="s">
        <v>18</v>
      </c>
      <c r="I46" s="16" t="s">
        <v>161</v>
      </c>
      <c r="J46" s="10">
        <f>IF(G46="No Change","N/A",IF(G46="New Tag Required",Lookup!F:F,IF(G46="Remove Old Tag",Lookup!F:F,IF(G46="N/A","N/A",""))))</f>
        <v>0</v>
      </c>
      <c r="K46" s="30"/>
      <c r="M46" s="10" t="str">
        <f>IF(H46="No Change","N/A",IF(H46="New Tag Required",Lookup!F:F,IF(H46="Remove Old Sign",Lookup!F:F,IF(H46="N/A","N/A",""))))</f>
        <v/>
      </c>
    </row>
    <row r="47" spans="1:18" x14ac:dyDescent="0.25">
      <c r="A47" s="45" t="s">
        <v>107</v>
      </c>
      <c r="B47" s="44" t="s">
        <v>131</v>
      </c>
      <c r="C47" s="38" t="s">
        <v>22</v>
      </c>
      <c r="D47" s="37" t="s">
        <v>5</v>
      </c>
      <c r="E47" s="46">
        <v>256</v>
      </c>
      <c r="F47" s="49">
        <v>107</v>
      </c>
      <c r="G47" s="46" t="s">
        <v>3</v>
      </c>
      <c r="H47" s="37" t="s">
        <v>18</v>
      </c>
      <c r="I47" s="16" t="s">
        <v>161</v>
      </c>
      <c r="J47" s="10">
        <f>IF(G47="No Change","N/A",IF(G47="New Tag Required",Lookup!F:F,IF(G47="Remove Old Tag",Lookup!F:F,IF(G47="N/A","N/A",""))))</f>
        <v>0</v>
      </c>
      <c r="K47" s="30"/>
      <c r="M47" s="10" t="str">
        <f>IF(H47="No Change","N/A",IF(H47="New Tag Required",Lookup!F:F,IF(H47="Remove Old Sign",Lookup!F:F,IF(H47="N/A","N/A",""))))</f>
        <v/>
      </c>
    </row>
    <row r="48" spans="1:18" x14ac:dyDescent="0.25">
      <c r="A48" s="45" t="s">
        <v>108</v>
      </c>
      <c r="B48" s="44" t="s">
        <v>131</v>
      </c>
      <c r="C48" s="38" t="s">
        <v>22</v>
      </c>
      <c r="D48" s="37" t="s">
        <v>5</v>
      </c>
      <c r="E48" s="46">
        <v>488</v>
      </c>
      <c r="F48" s="46">
        <v>136</v>
      </c>
      <c r="G48" s="46" t="s">
        <v>3</v>
      </c>
      <c r="H48" s="37" t="s">
        <v>18</v>
      </c>
      <c r="I48" s="16" t="s">
        <v>164</v>
      </c>
      <c r="J48" s="10">
        <f>IF(G48="No Change","N/A",IF(G48="New Tag Required",Lookup!F:F,IF(G48="Remove Old Tag",Lookup!F:F,IF(G48="N/A","N/A",""))))</f>
        <v>0</v>
      </c>
      <c r="K48" s="30"/>
      <c r="M48" s="10" t="str">
        <f>IF(H48="No Change","N/A",IF(H48="New Tag Required",Lookup!F:F,IF(H48="Remove Old Sign",Lookup!F:F,IF(H48="N/A","N/A",""))))</f>
        <v/>
      </c>
    </row>
    <row r="49" spans="1:13" x14ac:dyDescent="0.25">
      <c r="A49" s="45" t="s">
        <v>109</v>
      </c>
      <c r="B49" s="44" t="s">
        <v>131</v>
      </c>
      <c r="C49" s="38" t="s">
        <v>22</v>
      </c>
      <c r="D49" s="37" t="s">
        <v>5</v>
      </c>
      <c r="E49" s="46">
        <v>23</v>
      </c>
      <c r="F49" s="46">
        <v>107</v>
      </c>
      <c r="G49" s="46" t="s">
        <v>3</v>
      </c>
      <c r="H49" s="37" t="s">
        <v>18</v>
      </c>
      <c r="I49" s="16" t="s">
        <v>161</v>
      </c>
      <c r="J49" s="10">
        <f>IF(G49="No Change","N/A",IF(G49="New Tag Required",Lookup!F:F,IF(G49="Remove Old Tag",Lookup!F:F,IF(G49="N/A","N/A",""))))</f>
        <v>0</v>
      </c>
      <c r="K49" s="30"/>
      <c r="M49" s="10" t="str">
        <f>IF(H49="No Change","N/A",IF(H49="New Tag Required",Lookup!F:F,IF(H49="Remove Old Sign",Lookup!F:F,IF(H49="N/A","N/A",""))))</f>
        <v/>
      </c>
    </row>
    <row r="50" spans="1:13" x14ac:dyDescent="0.25">
      <c r="A50" s="45" t="s">
        <v>140</v>
      </c>
      <c r="B50" s="44" t="s">
        <v>131</v>
      </c>
      <c r="C50" s="38" t="s">
        <v>51</v>
      </c>
      <c r="D50" s="37" t="s">
        <v>5</v>
      </c>
      <c r="E50" s="46">
        <v>22</v>
      </c>
      <c r="F50" s="46">
        <v>0</v>
      </c>
      <c r="G50" s="46" t="s">
        <v>53</v>
      </c>
      <c r="H50" s="37" t="s">
        <v>54</v>
      </c>
      <c r="J50" s="10">
        <f>IF(G50="No Change","N/A",IF(G50="New Tag Required",Lookup!F:F,IF(G50="Remove Old Tag",Lookup!F:F,IF(G50="N/A","N/A",""))))</f>
        <v>0</v>
      </c>
      <c r="K50" s="30"/>
      <c r="M50" s="10">
        <f>IF(H50="No Change","N/A",IF(H50="New Tag Required",Lookup!F:F,IF(H50="Remove Old Sign",Lookup!F:F,IF(H50="N/A","N/A",""))))</f>
        <v>0</v>
      </c>
    </row>
    <row r="51" spans="1:13" x14ac:dyDescent="0.25">
      <c r="A51" s="45" t="s">
        <v>110</v>
      </c>
      <c r="B51" s="44" t="s">
        <v>131</v>
      </c>
      <c r="C51" s="38" t="s">
        <v>22</v>
      </c>
      <c r="D51" s="37" t="s">
        <v>5</v>
      </c>
      <c r="E51" s="46">
        <v>136</v>
      </c>
      <c r="F51" s="46">
        <v>107</v>
      </c>
      <c r="G51" s="46" t="s">
        <v>3</v>
      </c>
      <c r="H51" s="37" t="s">
        <v>18</v>
      </c>
      <c r="I51" s="16" t="s">
        <v>161</v>
      </c>
      <c r="J51" s="10">
        <f>IF(G51="No Change","N/A",IF(G51="New Tag Required",Lookup!F:F,IF(G51="Remove Old Tag",Lookup!F:F,IF(G51="N/A","N/A",""))))</f>
        <v>0</v>
      </c>
      <c r="K51" s="30"/>
      <c r="M51" s="10" t="str">
        <f>IF(H51="No Change","N/A",IF(H51="New Tag Required",Lookup!F:F,IF(H51="Remove Old Sign",Lookup!F:F,IF(H51="N/A","N/A",""))))</f>
        <v/>
      </c>
    </row>
    <row r="52" spans="1:13" x14ac:dyDescent="0.25">
      <c r="A52" s="45" t="s">
        <v>260</v>
      </c>
      <c r="B52" s="70" t="s">
        <v>131</v>
      </c>
      <c r="C52" s="38" t="s">
        <v>51</v>
      </c>
      <c r="D52" s="37" t="s">
        <v>5</v>
      </c>
      <c r="E52" s="46">
        <v>136</v>
      </c>
      <c r="F52" s="46">
        <v>0</v>
      </c>
      <c r="G52" s="46" t="s">
        <v>53</v>
      </c>
      <c r="H52" s="37" t="s">
        <v>54</v>
      </c>
      <c r="J52" s="10"/>
      <c r="K52" s="30"/>
      <c r="M52" s="10"/>
    </row>
    <row r="53" spans="1:13" x14ac:dyDescent="0.25">
      <c r="A53" s="48" t="s">
        <v>111</v>
      </c>
      <c r="B53" s="44" t="s">
        <v>131</v>
      </c>
      <c r="C53" s="38" t="s">
        <v>49</v>
      </c>
      <c r="D53" s="37" t="s">
        <v>5</v>
      </c>
      <c r="E53" s="46">
        <v>136</v>
      </c>
      <c r="F53" s="47">
        <v>566</v>
      </c>
      <c r="G53" s="46" t="s">
        <v>3</v>
      </c>
      <c r="H53" s="37" t="s">
        <v>18</v>
      </c>
      <c r="I53" s="16" t="s">
        <v>165</v>
      </c>
      <c r="J53" s="10">
        <f>IF(G53="No Change","N/A",IF(G53="New Tag Required",Lookup!F:F,IF(G53="Remove Old Tag",Lookup!F:F,IF(G53="N/A","N/A",""))))</f>
        <v>0</v>
      </c>
      <c r="K53" s="30"/>
      <c r="M53" s="10" t="str">
        <f>IF(H53="No Change","N/A",IF(H53="New Tag Required",Lookup!F:F,IF(H53="Remove Old Sign",Lookup!F:F,IF(H53="N/A","N/A",""))))</f>
        <v/>
      </c>
    </row>
    <row r="54" spans="1:13" x14ac:dyDescent="0.25">
      <c r="A54" s="48" t="s">
        <v>112</v>
      </c>
      <c r="B54" s="44" t="s">
        <v>131</v>
      </c>
      <c r="C54" s="38" t="s">
        <v>24</v>
      </c>
      <c r="D54" s="37" t="s">
        <v>5</v>
      </c>
      <c r="E54" s="46">
        <v>0</v>
      </c>
      <c r="F54" s="46">
        <v>194</v>
      </c>
      <c r="G54" s="46" t="s">
        <v>3</v>
      </c>
      <c r="H54" s="37" t="s">
        <v>18</v>
      </c>
      <c r="I54" s="16" t="s">
        <v>164</v>
      </c>
      <c r="J54" s="10">
        <f>IF(G54="No Change","N/A",IF(G54="New Tag Required",Lookup!F:F,IF(G54="Remove Old Tag",Lookup!F:F,IF(G54="N/A","N/A",""))))</f>
        <v>0</v>
      </c>
      <c r="K54" s="30"/>
      <c r="M54" s="10" t="str">
        <f>IF(H54="No Change","N/A",IF(H54="New Tag Required",Lookup!F:F,IF(H54="Remove Old Sign",Lookup!F:F,IF(H54="N/A","N/A",""))))</f>
        <v/>
      </c>
    </row>
    <row r="55" spans="1:13" x14ac:dyDescent="0.25">
      <c r="A55" s="48" t="s">
        <v>113</v>
      </c>
      <c r="B55" s="44" t="s">
        <v>131</v>
      </c>
      <c r="C55" s="38" t="s">
        <v>24</v>
      </c>
      <c r="D55" s="37" t="s">
        <v>5</v>
      </c>
      <c r="E55" s="46">
        <v>0</v>
      </c>
      <c r="F55" s="46">
        <v>214</v>
      </c>
      <c r="G55" s="46" t="s">
        <v>3</v>
      </c>
      <c r="H55" s="37" t="s">
        <v>18</v>
      </c>
      <c r="I55" s="16" t="s">
        <v>154</v>
      </c>
      <c r="J55" s="10">
        <f>IF(G55="No Change","N/A",IF(G55="New Tag Required",Lookup!F:F,IF(G55="Remove Old Tag",Lookup!F:F,IF(G55="N/A","N/A",""))))</f>
        <v>0</v>
      </c>
      <c r="K55" s="30"/>
      <c r="M55" s="10" t="str">
        <f>IF(H55="No Change","N/A",IF(H55="New Tag Required",Lookup!F:F,IF(H55="Remove Old Sign",Lookup!F:F,IF(H55="N/A","N/A",""))))</f>
        <v/>
      </c>
    </row>
    <row r="56" spans="1:13" x14ac:dyDescent="0.25">
      <c r="A56" s="45" t="s">
        <v>114</v>
      </c>
      <c r="B56" s="44" t="s">
        <v>131</v>
      </c>
      <c r="C56" s="38" t="s">
        <v>24</v>
      </c>
      <c r="D56" s="37" t="s">
        <v>5</v>
      </c>
      <c r="E56" s="46">
        <v>0</v>
      </c>
      <c r="F56" s="46">
        <v>253</v>
      </c>
      <c r="G56" s="46" t="s">
        <v>3</v>
      </c>
      <c r="H56" s="37" t="s">
        <v>18</v>
      </c>
      <c r="I56" s="16" t="s">
        <v>154</v>
      </c>
      <c r="J56" s="10">
        <f>IF(G56="No Change","N/A",IF(G56="New Tag Required",Lookup!F:F,IF(G56="Remove Old Tag",Lookup!F:F,IF(G56="N/A","N/A",""))))</f>
        <v>0</v>
      </c>
      <c r="K56" s="30"/>
      <c r="M56" s="10" t="str">
        <f>IF(H56="No Change","N/A",IF(H56="New Tag Required",Lookup!F:F,IF(H56="Remove Old Sign",Lookup!F:F,IF(H56="N/A","N/A",""))))</f>
        <v/>
      </c>
    </row>
    <row r="57" spans="1:13" x14ac:dyDescent="0.25">
      <c r="A57" s="45" t="s">
        <v>115</v>
      </c>
      <c r="B57" s="44" t="s">
        <v>131</v>
      </c>
      <c r="C57" s="38" t="s">
        <v>24</v>
      </c>
      <c r="D57" s="37" t="s">
        <v>5</v>
      </c>
      <c r="E57" s="37">
        <v>0</v>
      </c>
      <c r="F57" s="37">
        <v>272</v>
      </c>
      <c r="G57" s="46" t="s">
        <v>3</v>
      </c>
      <c r="H57" s="37" t="s">
        <v>18</v>
      </c>
      <c r="I57" s="16" t="s">
        <v>154</v>
      </c>
      <c r="J57" s="10">
        <f>IF(G57="No Change","N/A",IF(G57="New Tag Required",Lookup!F:F,IF(G57="Remove Old Tag",Lookup!F:F,IF(G57="N/A","N/A",""))))</f>
        <v>0</v>
      </c>
      <c r="K57" s="30"/>
      <c r="M57" s="10" t="str">
        <f>IF(H57="No Change","N/A",IF(H57="New Tag Required",Lookup!F:F,IF(H57="Remove Old Sign",Lookup!F:F,IF(H57="N/A","N/A",""))))</f>
        <v/>
      </c>
    </row>
    <row r="58" spans="1:13" x14ac:dyDescent="0.25">
      <c r="A58" s="51" t="s">
        <v>116</v>
      </c>
      <c r="B58" s="44" t="s">
        <v>131</v>
      </c>
      <c r="C58" s="38" t="s">
        <v>24</v>
      </c>
      <c r="D58" s="37" t="s">
        <v>5</v>
      </c>
      <c r="E58" s="37">
        <v>0</v>
      </c>
      <c r="F58" s="37">
        <v>23</v>
      </c>
      <c r="G58" s="46" t="s">
        <v>3</v>
      </c>
      <c r="H58" s="37" t="s">
        <v>18</v>
      </c>
      <c r="I58" s="79"/>
      <c r="J58" s="10">
        <f>IF(G58="No Change","N/A",IF(G58="New Tag Required",Lookup!F:F,IF(G58="Remove Old Tag",Lookup!F:F,IF(G58="N/A","N/A",""))))</f>
        <v>0</v>
      </c>
      <c r="K58" s="30"/>
      <c r="M58" s="10" t="str">
        <f>IF(H58="No Change","N/A",IF(H58="New Tag Required",Lookup!F:F,IF(H58="Remove Old Sign",Lookup!F:F,IF(H58="N/A","N/A",""))))</f>
        <v/>
      </c>
    </row>
    <row r="59" spans="1:13" x14ac:dyDescent="0.25">
      <c r="A59" s="51" t="s">
        <v>117</v>
      </c>
      <c r="B59" s="44" t="s">
        <v>131</v>
      </c>
      <c r="C59" s="38" t="s">
        <v>22</v>
      </c>
      <c r="D59" s="37" t="s">
        <v>5</v>
      </c>
      <c r="E59" s="37">
        <v>159</v>
      </c>
      <c r="F59" s="37">
        <v>164</v>
      </c>
      <c r="G59" s="46" t="s">
        <v>3</v>
      </c>
      <c r="H59" s="37" t="s">
        <v>18</v>
      </c>
      <c r="I59" s="16" t="s">
        <v>164</v>
      </c>
      <c r="J59" s="10">
        <f>IF(G59="No Change","N/A",IF(G59="New Tag Required",Lookup!F:F,IF(G59="Remove Old Tag",Lookup!F:F,IF(G59="N/A","N/A",""))))</f>
        <v>0</v>
      </c>
      <c r="K59" s="30"/>
      <c r="M59" s="10" t="str">
        <f>IF(H59="No Change","N/A",IF(H59="New Tag Required",Lookup!F:F,IF(H59="Remove Old Sign",Lookup!F:F,IF(H59="N/A","N/A",""))))</f>
        <v/>
      </c>
    </row>
    <row r="60" spans="1:13" x14ac:dyDescent="0.25">
      <c r="A60" s="51" t="s">
        <v>118</v>
      </c>
      <c r="B60" s="44" t="s">
        <v>131</v>
      </c>
      <c r="C60" s="38" t="s">
        <v>22</v>
      </c>
      <c r="D60" s="37" t="s">
        <v>5</v>
      </c>
      <c r="E60" s="37">
        <v>133</v>
      </c>
      <c r="F60" s="37">
        <v>124</v>
      </c>
      <c r="G60" s="46" t="s">
        <v>3</v>
      </c>
      <c r="H60" s="37" t="s">
        <v>18</v>
      </c>
      <c r="I60" s="16" t="s">
        <v>161</v>
      </c>
      <c r="J60" s="10">
        <f>IF(G60="No Change","N/A",IF(G60="New Tag Required",Lookup!F:F,IF(G60="Remove Old Tag",Lookup!F:F,IF(G60="N/A","N/A",""))))</f>
        <v>0</v>
      </c>
      <c r="K60" s="30"/>
      <c r="M60" s="10" t="str">
        <f>IF(H60="No Change","N/A",IF(H60="New Tag Required",Lookup!F:F,IF(H60="Remove Old Sign",Lookup!F:F,IF(H60="N/A","N/A",""))))</f>
        <v/>
      </c>
    </row>
    <row r="61" spans="1:13" x14ac:dyDescent="0.25">
      <c r="A61" s="51" t="s">
        <v>119</v>
      </c>
      <c r="B61" s="44" t="s">
        <v>131</v>
      </c>
      <c r="C61" s="38" t="s">
        <v>22</v>
      </c>
      <c r="D61" s="37" t="s">
        <v>5</v>
      </c>
      <c r="E61" s="37">
        <v>135</v>
      </c>
      <c r="F61" s="37">
        <v>130</v>
      </c>
      <c r="G61" s="46" t="s">
        <v>3</v>
      </c>
      <c r="H61" s="37" t="s">
        <v>18</v>
      </c>
      <c r="I61" s="16" t="s">
        <v>161</v>
      </c>
      <c r="J61" s="10">
        <f>IF(G61="No Change","N/A",IF(G61="New Tag Required",Lookup!F:F,IF(G61="Remove Old Tag",Lookup!F:F,IF(G61="N/A","N/A",""))))</f>
        <v>0</v>
      </c>
      <c r="K61" s="30"/>
      <c r="M61" s="10" t="str">
        <f>IF(H61="No Change","N/A",IF(H61="New Tag Required",Lookup!F:F,IF(H61="Remove Old Sign",Lookup!F:F,IF(H61="N/A","N/A",""))))</f>
        <v/>
      </c>
    </row>
    <row r="62" spans="1:13" x14ac:dyDescent="0.25">
      <c r="A62" s="51" t="s">
        <v>120</v>
      </c>
      <c r="B62" s="44" t="s">
        <v>131</v>
      </c>
      <c r="C62" s="38" t="s">
        <v>22</v>
      </c>
      <c r="D62" s="37" t="s">
        <v>5</v>
      </c>
      <c r="E62" s="37">
        <v>133</v>
      </c>
      <c r="F62" s="37">
        <v>123</v>
      </c>
      <c r="G62" s="46" t="s">
        <v>3</v>
      </c>
      <c r="H62" s="37" t="s">
        <v>18</v>
      </c>
      <c r="I62" s="16" t="s">
        <v>161</v>
      </c>
      <c r="J62" s="10">
        <f>IF(G62="No Change","N/A",IF(G62="New Tag Required",Lookup!F:F,IF(G62="Remove Old Tag",Lookup!F:F,IF(G62="N/A","N/A",""))))</f>
        <v>0</v>
      </c>
      <c r="K62" s="30"/>
      <c r="M62" s="10" t="str">
        <f>IF(H62="No Change","N/A",IF(H62="New Tag Required",Lookup!F:F,IF(H62="Remove Old Sign",Lookup!F:F,IF(H62="N/A","N/A",""))))</f>
        <v/>
      </c>
    </row>
    <row r="63" spans="1:13" x14ac:dyDescent="0.25">
      <c r="A63" s="51" t="s">
        <v>121</v>
      </c>
      <c r="B63" s="44" t="s">
        <v>131</v>
      </c>
      <c r="C63" s="38" t="s">
        <v>22</v>
      </c>
      <c r="D63" s="37" t="s">
        <v>5</v>
      </c>
      <c r="E63" s="37">
        <v>155</v>
      </c>
      <c r="F63" s="37">
        <v>139</v>
      </c>
      <c r="G63" s="46" t="s">
        <v>3</v>
      </c>
      <c r="H63" s="37" t="s">
        <v>18</v>
      </c>
      <c r="I63" s="16" t="s">
        <v>161</v>
      </c>
      <c r="J63" s="10">
        <f>IF(G63="No Change","N/A",IF(G63="New Tag Required",Lookup!F:F,IF(G63="Remove Old Tag",Lookup!F:F,IF(G63="N/A","N/A",""))))</f>
        <v>0</v>
      </c>
      <c r="K63" s="30"/>
      <c r="M63" s="10" t="str">
        <f>IF(H63="No Change","N/A",IF(H63="New Tag Required",Lookup!F:F,IF(H63="Remove Old Sign",Lookup!F:F,IF(H63="N/A","N/A",""))))</f>
        <v/>
      </c>
    </row>
    <row r="64" spans="1:13" x14ac:dyDescent="0.25">
      <c r="A64" s="51" t="s">
        <v>122</v>
      </c>
      <c r="B64" s="44" t="s">
        <v>131</v>
      </c>
      <c r="C64" s="38" t="s">
        <v>22</v>
      </c>
      <c r="D64" s="37" t="s">
        <v>5</v>
      </c>
      <c r="E64" s="37">
        <v>541</v>
      </c>
      <c r="F64" s="37">
        <v>136</v>
      </c>
      <c r="G64" s="46" t="s">
        <v>3</v>
      </c>
      <c r="H64" s="37" t="s">
        <v>18</v>
      </c>
      <c r="I64" s="16" t="s">
        <v>161</v>
      </c>
      <c r="J64" s="10">
        <f>IF(G64="No Change","N/A",IF(G64="New Tag Required",Lookup!F:F,IF(G64="Remove Old Tag",Lookup!F:F,IF(G64="N/A","N/A",""))))</f>
        <v>0</v>
      </c>
      <c r="K64" s="30"/>
      <c r="M64" s="10" t="str">
        <f>IF(H64="No Change","N/A",IF(H64="New Tag Required",Lookup!F:F,IF(H64="Remove Old Sign",Lookup!F:F,IF(H64="N/A","N/A",""))))</f>
        <v/>
      </c>
    </row>
    <row r="65" spans="1:13" x14ac:dyDescent="0.25">
      <c r="A65" s="51" t="s">
        <v>123</v>
      </c>
      <c r="B65" s="44" t="s">
        <v>131</v>
      </c>
      <c r="C65" s="38" t="s">
        <v>49</v>
      </c>
      <c r="D65" s="37" t="s">
        <v>5</v>
      </c>
      <c r="E65" s="37">
        <v>31</v>
      </c>
      <c r="F65" s="37">
        <v>136</v>
      </c>
      <c r="G65" s="46" t="s">
        <v>3</v>
      </c>
      <c r="H65" s="37" t="s">
        <v>18</v>
      </c>
      <c r="I65" s="16" t="s">
        <v>161</v>
      </c>
      <c r="J65" s="10">
        <f>IF(G65="No Change","N/A",IF(G65="New Tag Required",Lookup!F:F,IF(G65="Remove Old Tag",Lookup!F:F,IF(G65="N/A","N/A",""))))</f>
        <v>0</v>
      </c>
      <c r="K65" s="30"/>
      <c r="M65" s="10" t="str">
        <f>IF(H65="No Change","N/A",IF(H65="New Tag Required",Lookup!F:F,IF(H65="Remove Old Sign",Lookup!F:F,IF(H65="N/A","N/A",""))))</f>
        <v/>
      </c>
    </row>
    <row r="66" spans="1:13" x14ac:dyDescent="0.25">
      <c r="A66" s="51" t="s">
        <v>124</v>
      </c>
      <c r="B66" s="44" t="s">
        <v>131</v>
      </c>
      <c r="C66" s="38" t="s">
        <v>49</v>
      </c>
      <c r="D66" s="37" t="s">
        <v>5</v>
      </c>
      <c r="E66" s="37">
        <v>21</v>
      </c>
      <c r="F66" s="37">
        <v>136</v>
      </c>
      <c r="G66" s="46" t="s">
        <v>3</v>
      </c>
      <c r="H66" s="37" t="s">
        <v>18</v>
      </c>
      <c r="I66" s="16" t="s">
        <v>161</v>
      </c>
      <c r="J66" s="10">
        <f>IF(G66="No Change","N/A",IF(G66="New Tag Required",Lookup!F:F,IF(G66="Remove Old Tag",Lookup!F:F,IF(G66="N/A","N/A",""))))</f>
        <v>0</v>
      </c>
      <c r="K66" s="30"/>
      <c r="M66" s="10" t="str">
        <f>IF(H66="No Change","N/A",IF(H66="New Tag Required",Lookup!F:F,IF(H66="Remove Old Sign",Lookup!F:F,IF(H66="N/A","N/A",""))))</f>
        <v/>
      </c>
    </row>
    <row r="67" spans="1:13" x14ac:dyDescent="0.25">
      <c r="A67" s="51" t="s">
        <v>125</v>
      </c>
      <c r="B67" s="44" t="s">
        <v>131</v>
      </c>
      <c r="C67" s="38" t="s">
        <v>49</v>
      </c>
      <c r="D67" s="37" t="s">
        <v>5</v>
      </c>
      <c r="E67" s="37">
        <v>96</v>
      </c>
      <c r="F67" s="37">
        <v>135</v>
      </c>
      <c r="G67" s="46" t="s">
        <v>3</v>
      </c>
      <c r="H67" s="37" t="s">
        <v>18</v>
      </c>
      <c r="I67" s="16" t="s">
        <v>161</v>
      </c>
      <c r="J67" s="10">
        <f>IF(G67="No Change","N/A",IF(G67="New Tag Required",Lookup!F:F,IF(G67="Remove Old Tag",Lookup!F:F,IF(G67="N/A","N/A",""))))</f>
        <v>0</v>
      </c>
      <c r="K67" s="30"/>
      <c r="M67" s="10" t="str">
        <f>IF(H67="No Change","N/A",IF(H67="New Tag Required",Lookup!F:F,IF(H67="Remove Old Sign",Lookup!F:F,IF(H67="N/A","N/A",""))))</f>
        <v/>
      </c>
    </row>
    <row r="68" spans="1:13" x14ac:dyDescent="0.25">
      <c r="A68" s="51" t="s">
        <v>126</v>
      </c>
      <c r="B68" s="44" t="s">
        <v>131</v>
      </c>
      <c r="C68" s="38" t="s">
        <v>22</v>
      </c>
      <c r="D68" s="37" t="s">
        <v>5</v>
      </c>
      <c r="E68" s="37">
        <v>136</v>
      </c>
      <c r="F68" s="37">
        <v>121</v>
      </c>
      <c r="G68" s="46" t="s">
        <v>3</v>
      </c>
      <c r="H68" s="37" t="s">
        <v>18</v>
      </c>
      <c r="I68" s="16" t="s">
        <v>154</v>
      </c>
      <c r="J68" s="10">
        <f>IF(G68="No Change","N/A",IF(G68="New Tag Required",Lookup!F:F,IF(G68="Remove Old Tag",Lookup!F:F,IF(G68="N/A","N/A",""))))</f>
        <v>0</v>
      </c>
      <c r="K68" s="30"/>
      <c r="M68" s="10" t="str">
        <f>IF(H68="No Change","N/A",IF(H68="New Tag Required",Lookup!F:F,IF(H68="Remove Old Sign",Lookup!F:F,IF(H68="N/A","N/A",""))))</f>
        <v/>
      </c>
    </row>
    <row r="69" spans="1:13" x14ac:dyDescent="0.25">
      <c r="A69" s="51" t="s">
        <v>141</v>
      </c>
      <c r="B69" s="44" t="s">
        <v>131</v>
      </c>
      <c r="C69" s="38" t="s">
        <v>51</v>
      </c>
      <c r="D69" s="37" t="s">
        <v>5</v>
      </c>
      <c r="E69" s="37">
        <v>136</v>
      </c>
      <c r="F69" s="37">
        <v>0</v>
      </c>
      <c r="G69" s="46" t="s">
        <v>53</v>
      </c>
      <c r="H69" s="37" t="s">
        <v>54</v>
      </c>
      <c r="J69" s="10">
        <f>IF(G69="No Change","N/A",IF(G69="New Tag Required",Lookup!F:F,IF(G69="Remove Old Tag",Lookup!F:F,IF(G69="N/A","N/A",""))))</f>
        <v>0</v>
      </c>
      <c r="K69" s="30"/>
      <c r="M69" s="10">
        <f>IF(H69="No Change","N/A",IF(H69="New Tag Required",Lookup!F:F,IF(H69="Remove Old Sign",Lookup!F:F,IF(H69="N/A","N/A",""))))</f>
        <v>0</v>
      </c>
    </row>
    <row r="70" spans="1:13" x14ac:dyDescent="0.25">
      <c r="A70" s="51" t="s">
        <v>142</v>
      </c>
      <c r="B70" s="44" t="s">
        <v>131</v>
      </c>
      <c r="C70" s="38" t="s">
        <v>51</v>
      </c>
      <c r="D70" s="37" t="s">
        <v>5</v>
      </c>
      <c r="E70" s="37">
        <v>135</v>
      </c>
      <c r="F70" s="37">
        <v>0</v>
      </c>
      <c r="G70" s="46" t="s">
        <v>53</v>
      </c>
      <c r="H70" s="37" t="s">
        <v>54</v>
      </c>
      <c r="J70" s="10">
        <f>IF(G70="No Change","N/A",IF(G70="New Tag Required",Lookup!F:F,IF(G70="Remove Old Tag",Lookup!F:F,IF(G70="N/A","N/A",""))))</f>
        <v>0</v>
      </c>
      <c r="K70" s="30"/>
      <c r="M70" s="10">
        <f>IF(H70="No Change","N/A",IF(H70="New Tag Required",Lookup!F:F,IF(H70="Remove Old Sign",Lookup!F:F,IF(H70="N/A","N/A",""))))</f>
        <v>0</v>
      </c>
    </row>
    <row r="71" spans="1:13" x14ac:dyDescent="0.25">
      <c r="A71" s="44" t="s">
        <v>127</v>
      </c>
      <c r="B71" s="44" t="s">
        <v>131</v>
      </c>
      <c r="C71" s="38" t="s">
        <v>71</v>
      </c>
      <c r="D71" s="37" t="s">
        <v>5</v>
      </c>
      <c r="E71" s="37">
        <v>283</v>
      </c>
      <c r="F71" s="37">
        <v>297</v>
      </c>
      <c r="G71" s="46" t="s">
        <v>2</v>
      </c>
      <c r="H71" s="37" t="s">
        <v>2</v>
      </c>
      <c r="I71" s="16" t="s">
        <v>166</v>
      </c>
      <c r="J71" s="10" t="str">
        <f>IF(G71="No Change","N/A",IF(G71="New Tag Required",Lookup!F:F,IF(G71="Remove Old Tag",Lookup!F:F,IF(G71="N/A","N/A",""))))</f>
        <v>N/A</v>
      </c>
      <c r="K71" s="30"/>
      <c r="M71" s="10" t="str">
        <f>IF(H71="No Change","N/A",IF(H71="New Tag Required",Lookup!F:F,IF(H71="Remove Old Sign",Lookup!F:F,IF(H71="N/A","N/A",""))))</f>
        <v>N/A</v>
      </c>
    </row>
    <row r="72" spans="1:13" x14ac:dyDescent="0.25">
      <c r="A72" s="44" t="s">
        <v>128</v>
      </c>
      <c r="B72" s="44" t="s">
        <v>131</v>
      </c>
      <c r="C72" s="38" t="s">
        <v>24</v>
      </c>
      <c r="D72" s="37" t="s">
        <v>5</v>
      </c>
      <c r="E72" s="37">
        <v>0</v>
      </c>
      <c r="F72" s="37">
        <v>41</v>
      </c>
      <c r="G72" s="46" t="s">
        <v>3</v>
      </c>
      <c r="H72" s="37" t="s">
        <v>18</v>
      </c>
      <c r="I72" s="16" t="s">
        <v>167</v>
      </c>
      <c r="J72" s="10">
        <f>IF(G72="No Change","N/A",IF(G72="New Tag Required",Lookup!F:F,IF(G72="Remove Old Tag",Lookup!F:F,IF(G72="N/A","N/A",""))))</f>
        <v>0</v>
      </c>
      <c r="K72" s="30"/>
      <c r="M72" s="10" t="str">
        <f>IF(H72="No Change","N/A",IF(H72="New Tag Required",Lookup!F:F,IF(H72="Remove Old Sign",Lookup!F:F,IF(H72="N/A","N/A",""))))</f>
        <v/>
      </c>
    </row>
    <row r="73" spans="1:13" x14ac:dyDescent="0.25">
      <c r="A73" s="44" t="s">
        <v>129</v>
      </c>
      <c r="B73" s="44" t="s">
        <v>131</v>
      </c>
      <c r="C73" s="38" t="s">
        <v>22</v>
      </c>
      <c r="D73" s="37" t="s">
        <v>5</v>
      </c>
      <c r="E73" s="37">
        <v>135</v>
      </c>
      <c r="F73" s="37">
        <v>45</v>
      </c>
      <c r="G73" s="46" t="s">
        <v>3</v>
      </c>
      <c r="H73" s="37" t="s">
        <v>18</v>
      </c>
      <c r="I73" s="16" t="s">
        <v>154</v>
      </c>
      <c r="J73" s="10">
        <f>IF(G73="No Change","N/A",IF(G73="New Tag Required",Lookup!F:F,IF(G73="Remove Old Tag",Lookup!F:F,IF(G73="N/A","N/A",""))))</f>
        <v>0</v>
      </c>
      <c r="K73" s="30"/>
      <c r="M73" s="10" t="str">
        <f>IF(H73="No Change","N/A",IF(H73="New Tag Required",Lookup!F:F,IF(H73="Remove Old Sign",Lookup!F:F,IF(H73="N/A","N/A",""))))</f>
        <v/>
      </c>
    </row>
    <row r="74" spans="1:13" x14ac:dyDescent="0.25">
      <c r="A74" s="44" t="s">
        <v>168</v>
      </c>
      <c r="B74" s="70" t="s">
        <v>131</v>
      </c>
      <c r="C74" s="38" t="s">
        <v>51</v>
      </c>
      <c r="D74" s="37" t="s">
        <v>5</v>
      </c>
      <c r="E74" s="37">
        <v>131</v>
      </c>
      <c r="F74" s="37">
        <v>0</v>
      </c>
      <c r="G74" s="74" t="s">
        <v>53</v>
      </c>
      <c r="H74" s="37" t="s">
        <v>54</v>
      </c>
      <c r="I74" s="16"/>
      <c r="J74" s="10"/>
      <c r="K74" s="30"/>
      <c r="M74" s="10"/>
    </row>
    <row r="75" spans="1:13" x14ac:dyDescent="0.25">
      <c r="A75" s="44" t="s">
        <v>130</v>
      </c>
      <c r="B75" s="44" t="s">
        <v>131</v>
      </c>
      <c r="C75" s="38" t="s">
        <v>24</v>
      </c>
      <c r="D75" s="37" t="s">
        <v>5</v>
      </c>
      <c r="E75" s="37">
        <v>84</v>
      </c>
      <c r="F75" s="37">
        <v>211</v>
      </c>
      <c r="G75" s="46" t="s">
        <v>3</v>
      </c>
      <c r="H75" s="37" t="s">
        <v>18</v>
      </c>
      <c r="I75" s="16" t="s">
        <v>169</v>
      </c>
      <c r="J75" s="10">
        <f>IF(G75="No Change","N/A",IF(G75="New Tag Required",Lookup!F:F,IF(G75="Remove Old Tag",Lookup!F:F,IF(G75="N/A","N/A",""))))</f>
        <v>0</v>
      </c>
      <c r="K75" s="30"/>
      <c r="M75" s="10" t="str">
        <f>IF(H75="No Change","N/A",IF(H75="New Tag Required",Lookup!F:F,IF(H75="Remove Old Sign",Lookup!F:F,IF(H75="N/A","N/A",""))))</f>
        <v/>
      </c>
    </row>
    <row r="76" spans="1:13" x14ac:dyDescent="0.25">
      <c r="A76" s="44" t="s">
        <v>143</v>
      </c>
      <c r="B76" s="70" t="s">
        <v>131</v>
      </c>
      <c r="C76" s="11" t="s">
        <v>22</v>
      </c>
      <c r="D76" s="16" t="s">
        <v>5</v>
      </c>
      <c r="E76" s="16">
        <v>1566</v>
      </c>
      <c r="F76" s="16">
        <v>1491</v>
      </c>
      <c r="G76" s="46" t="s">
        <v>13</v>
      </c>
      <c r="H76" s="16" t="s">
        <v>13</v>
      </c>
      <c r="I76" s="16" t="s">
        <v>171</v>
      </c>
    </row>
    <row r="77" spans="1:13" ht="30" x14ac:dyDescent="0.25">
      <c r="A77" s="44" t="s">
        <v>325</v>
      </c>
      <c r="B77" s="44" t="s">
        <v>326</v>
      </c>
      <c r="C77" s="38" t="s">
        <v>28</v>
      </c>
      <c r="D77" s="37" t="s">
        <v>5</v>
      </c>
      <c r="E77" s="46">
        <v>284</v>
      </c>
      <c r="F77" s="46">
        <v>651</v>
      </c>
      <c r="G77" s="46" t="s">
        <v>3</v>
      </c>
      <c r="H77" s="37" t="s">
        <v>18</v>
      </c>
      <c r="I77" s="38" t="s">
        <v>327</v>
      </c>
    </row>
    <row r="78" spans="1:13" x14ac:dyDescent="0.25">
      <c r="A78" s="44" t="s">
        <v>328</v>
      </c>
      <c r="B78" s="44" t="s">
        <v>326</v>
      </c>
      <c r="C78" s="38" t="s">
        <v>22</v>
      </c>
      <c r="D78" s="37" t="s">
        <v>5</v>
      </c>
      <c r="E78" s="46">
        <v>1052</v>
      </c>
      <c r="F78" s="46">
        <v>470</v>
      </c>
      <c r="G78" s="46" t="s">
        <v>3</v>
      </c>
      <c r="H78" s="37" t="s">
        <v>2</v>
      </c>
      <c r="I78" s="38"/>
    </row>
    <row r="79" spans="1:13" ht="30" x14ac:dyDescent="0.25">
      <c r="A79" s="44" t="s">
        <v>329</v>
      </c>
      <c r="B79" s="44" t="s">
        <v>326</v>
      </c>
      <c r="C79" s="38" t="s">
        <v>52</v>
      </c>
      <c r="D79" s="37" t="s">
        <v>5</v>
      </c>
      <c r="E79" s="46">
        <v>6</v>
      </c>
      <c r="F79" s="46">
        <v>0</v>
      </c>
      <c r="G79" s="46" t="s">
        <v>13</v>
      </c>
      <c r="H79" s="37" t="s">
        <v>13</v>
      </c>
      <c r="I79" s="38"/>
    </row>
    <row r="80" spans="1:13" x14ac:dyDescent="0.25">
      <c r="A80" s="44" t="s">
        <v>330</v>
      </c>
      <c r="B80" s="44" t="s">
        <v>326</v>
      </c>
      <c r="C80" s="38" t="s">
        <v>24</v>
      </c>
      <c r="D80" s="37" t="s">
        <v>5</v>
      </c>
      <c r="E80" s="46">
        <v>0</v>
      </c>
      <c r="F80" s="46">
        <v>241</v>
      </c>
      <c r="G80" s="46" t="s">
        <v>3</v>
      </c>
      <c r="H80" s="37" t="s">
        <v>13</v>
      </c>
      <c r="I80" s="38" t="s">
        <v>331</v>
      </c>
    </row>
    <row r="81" spans="1:13" x14ac:dyDescent="0.25">
      <c r="A81" s="44" t="s">
        <v>332</v>
      </c>
      <c r="B81" s="44" t="s">
        <v>326</v>
      </c>
      <c r="C81" s="38" t="s">
        <v>22</v>
      </c>
      <c r="D81" s="37" t="s">
        <v>5</v>
      </c>
      <c r="E81" s="46">
        <v>286</v>
      </c>
      <c r="F81" s="46">
        <v>269</v>
      </c>
      <c r="G81" s="46" t="s">
        <v>2</v>
      </c>
      <c r="H81" s="37" t="s">
        <v>2</v>
      </c>
      <c r="I81" s="38"/>
    </row>
    <row r="82" spans="1:13" x14ac:dyDescent="0.25">
      <c r="A82" s="54" t="s">
        <v>333</v>
      </c>
      <c r="B82" s="44" t="s">
        <v>326</v>
      </c>
      <c r="C82" s="38" t="s">
        <v>28</v>
      </c>
      <c r="D82" s="37" t="s">
        <v>5</v>
      </c>
      <c r="E82" s="55">
        <v>149</v>
      </c>
      <c r="F82" s="55">
        <v>100</v>
      </c>
      <c r="G82" s="46" t="s">
        <v>3</v>
      </c>
      <c r="H82" s="37" t="s">
        <v>18</v>
      </c>
      <c r="I82" s="38"/>
    </row>
    <row r="83" spans="1:13" x14ac:dyDescent="0.25">
      <c r="A83" s="56" t="s">
        <v>334</v>
      </c>
      <c r="B83" s="44" t="s">
        <v>326</v>
      </c>
      <c r="C83" s="38" t="s">
        <v>28</v>
      </c>
      <c r="D83" s="37" t="s">
        <v>5</v>
      </c>
      <c r="E83" s="46">
        <v>237</v>
      </c>
      <c r="F83" s="46">
        <v>163</v>
      </c>
      <c r="G83" s="46" t="s">
        <v>3</v>
      </c>
      <c r="H83" s="37" t="s">
        <v>18</v>
      </c>
      <c r="I83" s="38"/>
    </row>
    <row r="84" spans="1:13" x14ac:dyDescent="0.25">
      <c r="A84" s="56" t="s">
        <v>335</v>
      </c>
      <c r="B84" s="44" t="s">
        <v>326</v>
      </c>
      <c r="C84" s="38" t="s">
        <v>51</v>
      </c>
      <c r="D84" s="37" t="s">
        <v>5</v>
      </c>
      <c r="E84" s="46">
        <v>8</v>
      </c>
      <c r="F84" s="46">
        <v>0</v>
      </c>
      <c r="G84" s="46" t="s">
        <v>13</v>
      </c>
      <c r="H84" s="37" t="s">
        <v>13</v>
      </c>
      <c r="I84" s="38"/>
    </row>
    <row r="85" spans="1:13" x14ac:dyDescent="0.25">
      <c r="A85" s="56" t="s">
        <v>336</v>
      </c>
      <c r="B85" s="44" t="s">
        <v>326</v>
      </c>
      <c r="C85" s="38" t="s">
        <v>22</v>
      </c>
      <c r="D85" s="37" t="s">
        <v>5</v>
      </c>
      <c r="E85" s="46">
        <v>181</v>
      </c>
      <c r="F85" s="46">
        <v>89</v>
      </c>
      <c r="G85" s="46" t="s">
        <v>2</v>
      </c>
      <c r="H85" s="37" t="s">
        <v>2</v>
      </c>
      <c r="I85" s="38" t="s">
        <v>337</v>
      </c>
    </row>
    <row r="86" spans="1:13" x14ac:dyDescent="0.25">
      <c r="A86" s="56" t="s">
        <v>338</v>
      </c>
      <c r="B86" s="44" t="s">
        <v>326</v>
      </c>
      <c r="C86" s="38" t="s">
        <v>24</v>
      </c>
      <c r="D86" s="37" t="s">
        <v>5</v>
      </c>
      <c r="E86" s="46">
        <v>0</v>
      </c>
      <c r="F86" s="46">
        <v>88</v>
      </c>
      <c r="G86" s="46" t="s">
        <v>3</v>
      </c>
      <c r="H86" s="37" t="s">
        <v>18</v>
      </c>
      <c r="I86" s="38"/>
    </row>
    <row r="87" spans="1:13" x14ac:dyDescent="0.25">
      <c r="A87" s="56" t="s">
        <v>339</v>
      </c>
      <c r="B87" s="44" t="s">
        <v>326</v>
      </c>
      <c r="C87" s="38" t="s">
        <v>340</v>
      </c>
      <c r="D87" s="37" t="s">
        <v>6</v>
      </c>
      <c r="E87" s="46">
        <v>164</v>
      </c>
      <c r="F87" s="46">
        <v>164</v>
      </c>
      <c r="G87" s="46" t="s">
        <v>3</v>
      </c>
      <c r="H87" s="37" t="s">
        <v>13</v>
      </c>
      <c r="I87" s="38"/>
    </row>
    <row r="88" spans="1:13" x14ac:dyDescent="0.25">
      <c r="A88" s="56" t="s">
        <v>341</v>
      </c>
      <c r="B88" s="44" t="s">
        <v>326</v>
      </c>
      <c r="C88" s="38" t="s">
        <v>342</v>
      </c>
      <c r="D88" s="37" t="s">
        <v>6</v>
      </c>
      <c r="E88" s="46">
        <v>89</v>
      </c>
      <c r="F88" s="46">
        <v>89</v>
      </c>
      <c r="G88" s="46" t="s">
        <v>3</v>
      </c>
      <c r="H88" s="37" t="s">
        <v>13</v>
      </c>
      <c r="I88" s="38"/>
    </row>
    <row r="89" spans="1:13" x14ac:dyDescent="0.25">
      <c r="B89" s="70"/>
      <c r="C89" s="11"/>
      <c r="G89" s="46"/>
      <c r="I89" s="16"/>
    </row>
    <row r="90" spans="1:13" x14ac:dyDescent="0.25">
      <c r="B90" s="70"/>
      <c r="C90" s="11"/>
      <c r="G90" s="46"/>
      <c r="I90" s="16"/>
    </row>
    <row r="91" spans="1:13" x14ac:dyDescent="0.25">
      <c r="B91" s="70"/>
      <c r="C91" s="11"/>
      <c r="G91" s="46"/>
      <c r="I91" s="16"/>
    </row>
    <row r="92" spans="1:13" ht="15.75" thickBot="1" x14ac:dyDescent="0.3">
      <c r="B92" s="70"/>
      <c r="C92" s="11"/>
      <c r="G92" s="46"/>
      <c r="I92" s="16"/>
    </row>
    <row r="93" spans="1:13" ht="45" x14ac:dyDescent="0.25">
      <c r="B93" s="78"/>
      <c r="C93" s="11"/>
      <c r="G93" s="67" t="s">
        <v>45</v>
      </c>
      <c r="H93" s="68" t="s">
        <v>46</v>
      </c>
      <c r="J93" s="69" t="s">
        <v>40</v>
      </c>
      <c r="K93" s="10"/>
      <c r="L93" s="10"/>
      <c r="M93" s="69" t="s">
        <v>41</v>
      </c>
    </row>
    <row r="94" spans="1:13" ht="15.75" thickBot="1" x14ac:dyDescent="0.3">
      <c r="C94" s="11"/>
      <c r="G94" s="14">
        <f>COUNTIF(G6:G93,"New Tag Required")</f>
        <v>63</v>
      </c>
      <c r="H94" s="13">
        <f>COUNTIF(H6:H93,"New Sign Required")</f>
        <v>59</v>
      </c>
      <c r="J94" s="12">
        <f>COUNTIF(J6:J93,"Installed")</f>
        <v>0</v>
      </c>
      <c r="K94" s="10"/>
      <c r="L94" s="10"/>
      <c r="M94" s="12">
        <f>COUNTIF(M6:M93,"Installed")</f>
        <v>0</v>
      </c>
    </row>
    <row r="95" spans="1:13" x14ac:dyDescent="0.25">
      <c r="C95" s="11"/>
    </row>
    <row r="96" spans="1:1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219" spans="3:3" x14ac:dyDescent="0.25">
      <c r="C219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 G44 G50:G51 G53:G55">
    <cfRule type="containsText" dxfId="355" priority="491" operator="containsText" text="New Tag Required">
      <formula>NOT(ISERROR(SEARCH("New Tag Required",G41)))</formula>
    </cfRule>
  </conditionalFormatting>
  <conditionalFormatting sqref="D6 D76 D89:D118">
    <cfRule type="containsText" dxfId="354" priority="490" operator="containsText" text="Yes">
      <formula>NOT(ISERROR(SEARCH("Yes",D6)))</formula>
    </cfRule>
  </conditionalFormatting>
  <conditionalFormatting sqref="H41 H219:H440 H76 H95:H118 H44 H50:H51 H53:H68 H89:H92">
    <cfRule type="containsText" dxfId="353" priority="478" operator="containsText" text="New Sign Required">
      <formula>NOT(ISERROR(SEARCH("New Sign Required",H41)))</formula>
    </cfRule>
  </conditionalFormatting>
  <conditionalFormatting sqref="G41 G76 G95:G118 G44 G50:G51 G53:G68 G89:G92">
    <cfRule type="containsText" dxfId="352" priority="477" operator="containsText" text="Action Required">
      <formula>NOT(ISERROR(SEARCH("Action Required",G41)))</formula>
    </cfRule>
  </conditionalFormatting>
  <conditionalFormatting sqref="H41 H76 H95:H118 H44 H50:H51 H53:H68 H89:H92">
    <cfRule type="containsText" dxfId="351" priority="476" operator="containsText" text="Action Required">
      <formula>NOT(ISERROR(SEARCH("Action Required",H41)))</formula>
    </cfRule>
  </conditionalFormatting>
  <conditionalFormatting sqref="G36:G37 G6 G17:G30">
    <cfRule type="containsText" dxfId="350" priority="418" operator="containsText" text="New Tag Required">
      <formula>NOT(ISERROR(SEARCH("New Tag Required",G6)))</formula>
    </cfRule>
  </conditionalFormatting>
  <conditionalFormatting sqref="D15:D39">
    <cfRule type="containsText" dxfId="349" priority="417" operator="containsText" text="Yes">
      <formula>NOT(ISERROR(SEARCH("Yes",D15)))</formula>
    </cfRule>
  </conditionalFormatting>
  <conditionalFormatting sqref="H6 H36:H37 H17:H30">
    <cfRule type="containsText" dxfId="348" priority="416" operator="containsText" text="New Sign Required">
      <formula>NOT(ISERROR(SEARCH("New Sign Required",H6)))</formula>
    </cfRule>
  </conditionalFormatting>
  <conditionalFormatting sqref="G36:G37 G6 G17:G30">
    <cfRule type="containsText" dxfId="347" priority="415" operator="containsText" text="Action Required">
      <formula>NOT(ISERROR(SEARCH("Action Required",G6)))</formula>
    </cfRule>
  </conditionalFormatting>
  <conditionalFormatting sqref="H6 H36:H37 H17:H30">
    <cfRule type="containsText" dxfId="346" priority="414" operator="containsText" text="Action Required">
      <formula>NOT(ISERROR(SEARCH("Action Required",H6)))</formula>
    </cfRule>
  </conditionalFormatting>
  <conditionalFormatting sqref="G6">
    <cfRule type="containsText" dxfId="345" priority="413" operator="containsText" text="New Tag Required">
      <formula>NOT(ISERROR(SEARCH("New Tag Required",G6)))</formula>
    </cfRule>
  </conditionalFormatting>
  <conditionalFormatting sqref="D6">
    <cfRule type="containsText" dxfId="344" priority="412" operator="containsText" text="Yes">
      <formula>NOT(ISERROR(SEARCH("Yes",D6)))</formula>
    </cfRule>
  </conditionalFormatting>
  <conditionalFormatting sqref="G6">
    <cfRule type="containsText" dxfId="343" priority="411" operator="containsText" text="Action Required">
      <formula>NOT(ISERROR(SEARCH("Action Required",G6)))</formula>
    </cfRule>
  </conditionalFormatting>
  <conditionalFormatting sqref="D119:D218">
    <cfRule type="containsText" dxfId="342" priority="410" operator="containsText" text="Yes">
      <formula>NOT(ISERROR(SEARCH("Yes",D119)))</formula>
    </cfRule>
  </conditionalFormatting>
  <conditionalFormatting sqref="H119:H218">
    <cfRule type="containsText" dxfId="341" priority="409" operator="containsText" text="New Sign Required">
      <formula>NOT(ISERROR(SEARCH("New Sign Required",H119)))</formula>
    </cfRule>
  </conditionalFormatting>
  <conditionalFormatting sqref="G119:G218">
    <cfRule type="containsText" dxfId="340" priority="408" operator="containsText" text="Action Required">
      <formula>NOT(ISERROR(SEARCH("Action Required",G119)))</formula>
    </cfRule>
  </conditionalFormatting>
  <conditionalFormatting sqref="H119:H218">
    <cfRule type="containsText" dxfId="339" priority="407" operator="containsText" text="Action Required">
      <formula>NOT(ISERROR(SEARCH("Action Required",H119)))</formula>
    </cfRule>
  </conditionalFormatting>
  <conditionalFormatting sqref="D7">
    <cfRule type="containsText" dxfId="338" priority="393" operator="containsText" text="Yes">
      <formula>NOT(ISERROR(SEARCH("Yes",D7)))</formula>
    </cfRule>
  </conditionalFormatting>
  <conditionalFormatting sqref="G7">
    <cfRule type="containsText" dxfId="337" priority="392" operator="containsText" text="New Tag Required">
      <formula>NOT(ISERROR(SEARCH("New Tag Required",G7)))</formula>
    </cfRule>
  </conditionalFormatting>
  <conditionalFormatting sqref="H7">
    <cfRule type="containsText" dxfId="336" priority="391" operator="containsText" text="New Sign Required">
      <formula>NOT(ISERROR(SEARCH("New Sign Required",H7)))</formula>
    </cfRule>
  </conditionalFormatting>
  <conditionalFormatting sqref="G7">
    <cfRule type="containsText" dxfId="335" priority="390" operator="containsText" text="Action Required">
      <formula>NOT(ISERROR(SEARCH("Action Required",G7)))</formula>
    </cfRule>
  </conditionalFormatting>
  <conditionalFormatting sqref="H7">
    <cfRule type="containsText" dxfId="334" priority="389" operator="containsText" text="Action Required">
      <formula>NOT(ISERROR(SEARCH("Action Required",H7)))</formula>
    </cfRule>
  </conditionalFormatting>
  <conditionalFormatting sqref="G8">
    <cfRule type="containsText" dxfId="333" priority="388" operator="containsText" text="New Tag Required">
      <formula>NOT(ISERROR(SEARCH("New Tag Required",G8)))</formula>
    </cfRule>
  </conditionalFormatting>
  <conditionalFormatting sqref="H8">
    <cfRule type="containsText" dxfId="332" priority="387" operator="containsText" text="New Sign Required">
      <formula>NOT(ISERROR(SEARCH("New Sign Required",H8)))</formula>
    </cfRule>
  </conditionalFormatting>
  <conditionalFormatting sqref="G8">
    <cfRule type="containsText" dxfId="331" priority="386" operator="containsText" text="Action Required">
      <formula>NOT(ISERROR(SEARCH("Action Required",G8)))</formula>
    </cfRule>
  </conditionalFormatting>
  <conditionalFormatting sqref="H8">
    <cfRule type="containsText" dxfId="330" priority="385" operator="containsText" text="Action Required">
      <formula>NOT(ISERROR(SEARCH("Action Required",H8)))</formula>
    </cfRule>
  </conditionalFormatting>
  <conditionalFormatting sqref="J2:N2">
    <cfRule type="cellIs" dxfId="329" priority="384" operator="notEqual">
      <formula>0</formula>
    </cfRule>
  </conditionalFormatting>
  <conditionalFormatting sqref="J6:J32">
    <cfRule type="cellIs" dxfId="328" priority="383" operator="equal">
      <formula>0</formula>
    </cfRule>
  </conditionalFormatting>
  <conditionalFormatting sqref="M6:M32">
    <cfRule type="cellIs" dxfId="327" priority="382" operator="equal">
      <formula>0</formula>
    </cfRule>
  </conditionalFormatting>
  <conditionalFormatting sqref="J6:J32 M6:M32">
    <cfRule type="cellIs" dxfId="326" priority="379" operator="equal">
      <formula>"In Progress"</formula>
    </cfRule>
    <cfRule type="cellIs" dxfId="325" priority="380" operator="equal">
      <formula>"Log Issues"</formula>
    </cfRule>
    <cfRule type="cellIs" dxfId="324" priority="381" operator="equal">
      <formula>"N/A"</formula>
    </cfRule>
  </conditionalFormatting>
  <conditionalFormatting sqref="K15:L15 K6:K14">
    <cfRule type="expression" dxfId="323" priority="378">
      <formula>$J6="Log Issues"</formula>
    </cfRule>
  </conditionalFormatting>
  <conditionalFormatting sqref="N6:N15">
    <cfRule type="expression" dxfId="322" priority="377">
      <formula>$M6="Log Issues"</formula>
    </cfRule>
  </conditionalFormatting>
  <conditionalFormatting sqref="G9">
    <cfRule type="containsText" dxfId="321" priority="376" operator="containsText" text="New Tag Required">
      <formula>NOT(ISERROR(SEARCH("New Tag Required",G9)))</formula>
    </cfRule>
  </conditionalFormatting>
  <conditionalFormatting sqref="H9">
    <cfRule type="containsText" dxfId="320" priority="375" operator="containsText" text="New Sign Required">
      <formula>NOT(ISERROR(SEARCH("New Sign Required",H9)))</formula>
    </cfRule>
  </conditionalFormatting>
  <conditionalFormatting sqref="G9">
    <cfRule type="containsText" dxfId="319" priority="374" operator="containsText" text="Action Required">
      <formula>NOT(ISERROR(SEARCH("Action Required",G9)))</formula>
    </cfRule>
  </conditionalFormatting>
  <conditionalFormatting sqref="H9">
    <cfRule type="containsText" dxfId="318" priority="373" operator="containsText" text="Action Required">
      <formula>NOT(ISERROR(SEARCH("Action Required",H9)))</formula>
    </cfRule>
  </conditionalFormatting>
  <conditionalFormatting sqref="H76 H1:H9 H36:H37 H17:H30 H41 H44 H50:H51 H53:H68 H89:H1048576">
    <cfRule type="containsText" dxfId="317" priority="371" operator="containsText" text="Remove Old Sign">
      <formula>NOT(ISERROR(SEARCH("Remove Old Sign",H1)))</formula>
    </cfRule>
    <cfRule type="containsText" dxfId="316" priority="372" operator="containsText" text="Move Sign to New Location">
      <formula>NOT(ISERROR(SEARCH("Move Sign to New Location",H1)))</formula>
    </cfRule>
  </conditionalFormatting>
  <conditionalFormatting sqref="G76 G36:G37 G1:G9 G17:G30 G41 G44 G50:G51 G53:G68 G89:G1048576">
    <cfRule type="containsText" dxfId="315" priority="370" operator="containsText" text="Remove Old Tag">
      <formula>NOT(ISERROR(SEARCH("Remove Old Tag",G1)))</formula>
    </cfRule>
  </conditionalFormatting>
  <conditionalFormatting sqref="D14">
    <cfRule type="containsText" dxfId="314" priority="362" operator="containsText" text="Yes">
      <formula>NOT(ISERROR(SEARCH("Yes",D14)))</formula>
    </cfRule>
  </conditionalFormatting>
  <conditionalFormatting sqref="D8">
    <cfRule type="containsText" dxfId="313" priority="368" operator="containsText" text="Yes">
      <formula>NOT(ISERROR(SEARCH("Yes",D8)))</formula>
    </cfRule>
  </conditionalFormatting>
  <conditionalFormatting sqref="D9">
    <cfRule type="containsText" dxfId="312" priority="367" operator="containsText" text="Yes">
      <formula>NOT(ISERROR(SEARCH("Yes",D9)))</formula>
    </cfRule>
  </conditionalFormatting>
  <conditionalFormatting sqref="D10">
    <cfRule type="containsText" dxfId="311" priority="366" operator="containsText" text="Yes">
      <formula>NOT(ISERROR(SEARCH("Yes",D10)))</formula>
    </cfRule>
  </conditionalFormatting>
  <conditionalFormatting sqref="D11">
    <cfRule type="containsText" dxfId="310" priority="365" operator="containsText" text="Yes">
      <formula>NOT(ISERROR(SEARCH("Yes",D11)))</formula>
    </cfRule>
  </conditionalFormatting>
  <conditionalFormatting sqref="D12">
    <cfRule type="containsText" dxfId="309" priority="364" operator="containsText" text="Yes">
      <formula>NOT(ISERROR(SEARCH("Yes",D12)))</formula>
    </cfRule>
  </conditionalFormatting>
  <conditionalFormatting sqref="D13">
    <cfRule type="containsText" dxfId="308" priority="363" operator="containsText" text="Yes">
      <formula>NOT(ISERROR(SEARCH("Yes",D13)))</formula>
    </cfRule>
  </conditionalFormatting>
  <conditionalFormatting sqref="D40">
    <cfRule type="containsText" dxfId="307" priority="361" operator="containsText" text="Yes">
      <formula>NOT(ISERROR(SEARCH("Yes",D40)))</formula>
    </cfRule>
  </conditionalFormatting>
  <conditionalFormatting sqref="D42">
    <cfRule type="containsText" dxfId="306" priority="360" operator="containsText" text="Yes">
      <formula>NOT(ISERROR(SEARCH("Yes",D42)))</formula>
    </cfRule>
  </conditionalFormatting>
  <conditionalFormatting sqref="D41">
    <cfRule type="containsText" dxfId="305" priority="359" operator="containsText" text="Yes">
      <formula>NOT(ISERROR(SEARCH("Yes",D41)))</formula>
    </cfRule>
  </conditionalFormatting>
  <conditionalFormatting sqref="D43">
    <cfRule type="containsText" dxfId="304" priority="358" operator="containsText" text="Yes">
      <formula>NOT(ISERROR(SEARCH("Yes",D43)))</formula>
    </cfRule>
  </conditionalFormatting>
  <conditionalFormatting sqref="D44">
    <cfRule type="containsText" dxfId="303" priority="357" operator="containsText" text="Yes">
      <formula>NOT(ISERROR(SEARCH("Yes",D44)))</formula>
    </cfRule>
  </conditionalFormatting>
  <conditionalFormatting sqref="D45">
    <cfRule type="containsText" dxfId="302" priority="356" operator="containsText" text="Yes">
      <formula>NOT(ISERROR(SEARCH("Yes",D45)))</formula>
    </cfRule>
  </conditionalFormatting>
  <conditionalFormatting sqref="D46">
    <cfRule type="containsText" dxfId="301" priority="355" operator="containsText" text="Yes">
      <formula>NOT(ISERROR(SEARCH("Yes",D46)))</formula>
    </cfRule>
  </conditionalFormatting>
  <conditionalFormatting sqref="D47">
    <cfRule type="containsText" dxfId="300" priority="354" operator="containsText" text="Yes">
      <formula>NOT(ISERROR(SEARCH("Yes",D47)))</formula>
    </cfRule>
  </conditionalFormatting>
  <conditionalFormatting sqref="D48">
    <cfRule type="containsText" dxfId="299" priority="353" operator="containsText" text="Yes">
      <formula>NOT(ISERROR(SEARCH("Yes",D48)))</formula>
    </cfRule>
  </conditionalFormatting>
  <conditionalFormatting sqref="D49">
    <cfRule type="containsText" dxfId="298" priority="352" operator="containsText" text="Yes">
      <formula>NOT(ISERROR(SEARCH("Yes",D49)))</formula>
    </cfRule>
  </conditionalFormatting>
  <conditionalFormatting sqref="D50">
    <cfRule type="containsText" dxfId="297" priority="351" operator="containsText" text="Yes">
      <formula>NOT(ISERROR(SEARCH("Yes",D50)))</formula>
    </cfRule>
  </conditionalFormatting>
  <conditionalFormatting sqref="D51">
    <cfRule type="containsText" dxfId="296" priority="350" operator="containsText" text="Yes">
      <formula>NOT(ISERROR(SEARCH("Yes",D51)))</formula>
    </cfRule>
  </conditionalFormatting>
  <conditionalFormatting sqref="D53">
    <cfRule type="containsText" dxfId="295" priority="349" operator="containsText" text="Yes">
      <formula>NOT(ISERROR(SEARCH("Yes",D53)))</formula>
    </cfRule>
  </conditionalFormatting>
  <conditionalFormatting sqref="D54">
    <cfRule type="containsText" dxfId="294" priority="348" operator="containsText" text="Yes">
      <formula>NOT(ISERROR(SEARCH("Yes",D54)))</formula>
    </cfRule>
  </conditionalFormatting>
  <conditionalFormatting sqref="D55">
    <cfRule type="containsText" dxfId="293" priority="347" operator="containsText" text="Yes">
      <formula>NOT(ISERROR(SEARCH("Yes",D55)))</formula>
    </cfRule>
  </conditionalFormatting>
  <conditionalFormatting sqref="D56">
    <cfRule type="containsText" dxfId="292" priority="346" operator="containsText" text="Yes">
      <formula>NOT(ISERROR(SEARCH("Yes",D56)))</formula>
    </cfRule>
  </conditionalFormatting>
  <conditionalFormatting sqref="D57">
    <cfRule type="containsText" dxfId="291" priority="345" operator="containsText" text="Yes">
      <formula>NOT(ISERROR(SEARCH("Yes",D57)))</formula>
    </cfRule>
  </conditionalFormatting>
  <conditionalFormatting sqref="D58">
    <cfRule type="containsText" dxfId="290" priority="344" operator="containsText" text="Yes">
      <formula>NOT(ISERROR(SEARCH("Yes",D58)))</formula>
    </cfRule>
  </conditionalFormatting>
  <conditionalFormatting sqref="D59">
    <cfRule type="containsText" dxfId="289" priority="343" operator="containsText" text="Yes">
      <formula>NOT(ISERROR(SEARCH("Yes",D59)))</formula>
    </cfRule>
  </conditionalFormatting>
  <conditionalFormatting sqref="D60">
    <cfRule type="containsText" dxfId="288" priority="342" operator="containsText" text="Yes">
      <formula>NOT(ISERROR(SEARCH("Yes",D60)))</formula>
    </cfRule>
  </conditionalFormatting>
  <conditionalFormatting sqref="D61">
    <cfRule type="containsText" dxfId="287" priority="341" operator="containsText" text="Yes">
      <formula>NOT(ISERROR(SEARCH("Yes",D61)))</formula>
    </cfRule>
  </conditionalFormatting>
  <conditionalFormatting sqref="D62">
    <cfRule type="containsText" dxfId="286" priority="340" operator="containsText" text="Yes">
      <formula>NOT(ISERROR(SEARCH("Yes",D62)))</formula>
    </cfRule>
  </conditionalFormatting>
  <conditionalFormatting sqref="D63">
    <cfRule type="containsText" dxfId="285" priority="339" operator="containsText" text="Yes">
      <formula>NOT(ISERROR(SEARCH("Yes",D63)))</formula>
    </cfRule>
  </conditionalFormatting>
  <conditionalFormatting sqref="D64">
    <cfRule type="containsText" dxfId="284" priority="338" operator="containsText" text="Yes">
      <formula>NOT(ISERROR(SEARCH("Yes",D64)))</formula>
    </cfRule>
  </conditionalFormatting>
  <conditionalFormatting sqref="D65">
    <cfRule type="containsText" dxfId="283" priority="337" operator="containsText" text="Yes">
      <formula>NOT(ISERROR(SEARCH("Yes",D65)))</formula>
    </cfRule>
  </conditionalFormatting>
  <conditionalFormatting sqref="D66">
    <cfRule type="containsText" dxfId="282" priority="336" operator="containsText" text="Yes">
      <formula>NOT(ISERROR(SEARCH("Yes",D66)))</formula>
    </cfRule>
  </conditionalFormatting>
  <conditionalFormatting sqref="D67">
    <cfRule type="containsText" dxfId="281" priority="335" operator="containsText" text="Yes">
      <formula>NOT(ISERROR(SEARCH("Yes",D67)))</formula>
    </cfRule>
  </conditionalFormatting>
  <conditionalFormatting sqref="D68">
    <cfRule type="containsText" dxfId="280" priority="334" operator="containsText" text="Yes">
      <formula>NOT(ISERROR(SEARCH("Yes",D68)))</formula>
    </cfRule>
  </conditionalFormatting>
  <conditionalFormatting sqref="D69">
    <cfRule type="containsText" dxfId="279" priority="333" operator="containsText" text="Yes">
      <formula>NOT(ISERROR(SEARCH("Yes",D69)))</formula>
    </cfRule>
  </conditionalFormatting>
  <conditionalFormatting sqref="D70">
    <cfRule type="containsText" dxfId="278" priority="332" operator="containsText" text="Yes">
      <formula>NOT(ISERROR(SEARCH("Yes",D70)))</formula>
    </cfRule>
  </conditionalFormatting>
  <conditionalFormatting sqref="D71">
    <cfRule type="containsText" dxfId="277" priority="331" operator="containsText" text="Yes">
      <formula>NOT(ISERROR(SEARCH("Yes",D71)))</formula>
    </cfRule>
  </conditionalFormatting>
  <conditionalFormatting sqref="D72">
    <cfRule type="containsText" dxfId="276" priority="330" operator="containsText" text="Yes">
      <formula>NOT(ISERROR(SEARCH("Yes",D72)))</formula>
    </cfRule>
  </conditionalFormatting>
  <conditionalFormatting sqref="D73:D74">
    <cfRule type="containsText" dxfId="275" priority="329" operator="containsText" text="Yes">
      <formula>NOT(ISERROR(SEARCH("Yes",D73)))</formula>
    </cfRule>
  </conditionalFormatting>
  <conditionalFormatting sqref="D75">
    <cfRule type="containsText" dxfId="274" priority="328" operator="containsText" text="Yes">
      <formula>NOT(ISERROR(SEARCH("Yes",D75)))</formula>
    </cfRule>
  </conditionalFormatting>
  <conditionalFormatting sqref="G36:G37">
    <cfRule type="containsText" dxfId="273" priority="237" operator="containsText" text="New Tag Required">
      <formula>NOT(ISERROR(SEARCH("New Tag Required",G36)))</formula>
    </cfRule>
  </conditionalFormatting>
  <conditionalFormatting sqref="G36:G37">
    <cfRule type="containsText" dxfId="272" priority="236" operator="containsText" text="Action Required">
      <formula>NOT(ISERROR(SEARCH("Action Required",G36)))</formula>
    </cfRule>
  </conditionalFormatting>
  <conditionalFormatting sqref="G17">
    <cfRule type="containsText" dxfId="271" priority="226" operator="containsText" text="New Tag Required">
      <formula>NOT(ISERROR(SEARCH("New Tag Required",G17)))</formula>
    </cfRule>
  </conditionalFormatting>
  <conditionalFormatting sqref="G17">
    <cfRule type="containsText" dxfId="270" priority="225" operator="containsText" text="Action Required">
      <formula>NOT(ISERROR(SEARCH("Action Required",G17)))</formula>
    </cfRule>
  </conditionalFormatting>
  <conditionalFormatting sqref="G18:G25">
    <cfRule type="containsText" dxfId="269" priority="224" operator="containsText" text="New Tag Required">
      <formula>NOT(ISERROR(SEARCH("New Tag Required",G18)))</formula>
    </cfRule>
  </conditionalFormatting>
  <conditionalFormatting sqref="G18:G25">
    <cfRule type="containsText" dxfId="268" priority="223" operator="containsText" text="Action Required">
      <formula>NOT(ISERROR(SEARCH("Action Required",G18)))</formula>
    </cfRule>
  </conditionalFormatting>
  <conditionalFormatting sqref="G26:G27">
    <cfRule type="containsText" dxfId="267" priority="222" operator="containsText" text="New Tag Required">
      <formula>NOT(ISERROR(SEARCH("New Tag Required",G26)))</formula>
    </cfRule>
  </conditionalFormatting>
  <conditionalFormatting sqref="G26:G27">
    <cfRule type="containsText" dxfId="266" priority="221" operator="containsText" text="Action Required">
      <formula>NOT(ISERROR(SEARCH("Action Required",G26)))</formula>
    </cfRule>
  </conditionalFormatting>
  <conditionalFormatting sqref="G34">
    <cfRule type="containsText" dxfId="265" priority="220" operator="containsText" text="New Tag Required">
      <formula>NOT(ISERROR(SEARCH("New Tag Required",G34)))</formula>
    </cfRule>
  </conditionalFormatting>
  <conditionalFormatting sqref="G34">
    <cfRule type="containsText" dxfId="264" priority="219" operator="containsText" text="Action Required">
      <formula>NOT(ISERROR(SEARCH("Action Required",G34)))</formula>
    </cfRule>
  </conditionalFormatting>
  <conditionalFormatting sqref="G26:G27">
    <cfRule type="containsText" dxfId="263" priority="299" operator="containsText" text="New Tag Required">
      <formula>NOT(ISERROR(SEARCH("New Tag Required",G26)))</formula>
    </cfRule>
  </conditionalFormatting>
  <conditionalFormatting sqref="G26:G27">
    <cfRule type="containsText" dxfId="262" priority="298" operator="containsText" text="Action Required">
      <formula>NOT(ISERROR(SEARCH("Action Required",G26)))</formula>
    </cfRule>
  </conditionalFormatting>
  <conditionalFormatting sqref="G29">
    <cfRule type="containsText" dxfId="261" priority="295" operator="containsText" text="New Tag Required">
      <formula>NOT(ISERROR(SEARCH("New Tag Required",G29)))</formula>
    </cfRule>
  </conditionalFormatting>
  <conditionalFormatting sqref="G29">
    <cfRule type="containsText" dxfId="260" priority="294" operator="containsText" text="Action Required">
      <formula>NOT(ISERROR(SEARCH("Action Required",G29)))</formula>
    </cfRule>
  </conditionalFormatting>
  <conditionalFormatting sqref="G54:G68">
    <cfRule type="containsText" dxfId="259" priority="217" operator="containsText" text="New Tag Required">
      <formula>NOT(ISERROR(SEARCH("New Tag Required",G54)))</formula>
    </cfRule>
  </conditionalFormatting>
  <conditionalFormatting sqref="G54:G68">
    <cfRule type="containsText" dxfId="258" priority="216" operator="containsText" text="Action Required">
      <formula>NOT(ISERROR(SEARCH("Action Required",G54)))</formula>
    </cfRule>
  </conditionalFormatting>
  <conditionalFormatting sqref="G50">
    <cfRule type="containsText" dxfId="257" priority="231" operator="containsText" text="New Tag Required">
      <formula>NOT(ISERROR(SEARCH("New Tag Required",G50)))</formula>
    </cfRule>
  </conditionalFormatting>
  <conditionalFormatting sqref="G50">
    <cfRule type="containsText" dxfId="256" priority="230" operator="containsText" text="Action Required">
      <formula>NOT(ISERROR(SEARCH("Action Required",G50)))</formula>
    </cfRule>
  </conditionalFormatting>
  <conditionalFormatting sqref="G69:G71">
    <cfRule type="containsText" dxfId="255" priority="229" operator="containsText" text="New Tag Required">
      <formula>NOT(ISERROR(SEARCH("New Tag Required",G69)))</formula>
    </cfRule>
  </conditionalFormatting>
  <conditionalFormatting sqref="G69:G71">
    <cfRule type="containsText" dxfId="254" priority="228" operator="containsText" text="Action Required">
      <formula>NOT(ISERROR(SEARCH("Action Required",G69)))</formula>
    </cfRule>
  </conditionalFormatting>
  <conditionalFormatting sqref="G17">
    <cfRule type="containsText" dxfId="253" priority="245" operator="containsText" text="New Tag Required">
      <formula>NOT(ISERROR(SEARCH("New Tag Required",G17)))</formula>
    </cfRule>
  </conditionalFormatting>
  <conditionalFormatting sqref="G17">
    <cfRule type="containsText" dxfId="252" priority="244" operator="containsText" text="Action Required">
      <formula>NOT(ISERROR(SEARCH("Action Required",G17)))</formula>
    </cfRule>
  </conditionalFormatting>
  <conditionalFormatting sqref="G9">
    <cfRule type="containsText" dxfId="251" priority="243" operator="containsText" text="New Tag Required">
      <formula>NOT(ISERROR(SEARCH("New Tag Required",G9)))</formula>
    </cfRule>
  </conditionalFormatting>
  <conditionalFormatting sqref="G9">
    <cfRule type="containsText" dxfId="250" priority="242" operator="containsText" text="Action Required">
      <formula>NOT(ISERROR(SEARCH("Action Required",G9)))</formula>
    </cfRule>
  </conditionalFormatting>
  <conditionalFormatting sqref="G51">
    <cfRule type="containsText" dxfId="249" priority="266" operator="containsText" text="New Tag Required">
      <formula>NOT(ISERROR(SEARCH("New Tag Required",G51)))</formula>
    </cfRule>
  </conditionalFormatting>
  <conditionalFormatting sqref="G51">
    <cfRule type="containsText" dxfId="248" priority="265" operator="containsText" text="Action Required">
      <formula>NOT(ISERROR(SEARCH("Action Required",G51)))</formula>
    </cfRule>
  </conditionalFormatting>
  <conditionalFormatting sqref="G51">
    <cfRule type="containsText" dxfId="247" priority="264" operator="containsText" text="New Tag Required">
      <formula>NOT(ISERROR(SEARCH("New Tag Required",G51)))</formula>
    </cfRule>
  </conditionalFormatting>
  <conditionalFormatting sqref="G51">
    <cfRule type="containsText" dxfId="246" priority="263" operator="containsText" text="Action Required">
      <formula>NOT(ISERROR(SEARCH("Action Required",G51)))</formula>
    </cfRule>
  </conditionalFormatting>
  <conditionalFormatting sqref="G53">
    <cfRule type="containsText" dxfId="245" priority="262" operator="containsText" text="New Tag Required">
      <formula>NOT(ISERROR(SEARCH("New Tag Required",G53)))</formula>
    </cfRule>
  </conditionalFormatting>
  <conditionalFormatting sqref="G53">
    <cfRule type="containsText" dxfId="244" priority="261" operator="containsText" text="Action Required">
      <formula>NOT(ISERROR(SEARCH("Action Required",G53)))</formula>
    </cfRule>
  </conditionalFormatting>
  <conditionalFormatting sqref="G53">
    <cfRule type="containsText" dxfId="243" priority="260" operator="containsText" text="New Tag Required">
      <formula>NOT(ISERROR(SEARCH("New Tag Required",G53)))</formula>
    </cfRule>
  </conditionalFormatting>
  <conditionalFormatting sqref="G53">
    <cfRule type="containsText" dxfId="242" priority="259" operator="containsText" text="Action Required">
      <formula>NOT(ISERROR(SEARCH("Action Required",G53)))</formula>
    </cfRule>
  </conditionalFormatting>
  <conditionalFormatting sqref="G76 G89:G92">
    <cfRule type="containsText" dxfId="241" priority="247" operator="containsText" text="New Tag Required">
      <formula>NOT(ISERROR(SEARCH("New Tag Required",G76)))</formula>
    </cfRule>
  </conditionalFormatting>
  <conditionalFormatting sqref="G76 G89:G92">
    <cfRule type="containsText" dxfId="240" priority="246" operator="containsText" text="Action Required">
      <formula>NOT(ISERROR(SEARCH("Action Required",G76)))</formula>
    </cfRule>
  </conditionalFormatting>
  <conditionalFormatting sqref="G76 G89:G92">
    <cfRule type="containsText" dxfId="239" priority="249" operator="containsText" text="New Tag Required">
      <formula>NOT(ISERROR(SEARCH("New Tag Required",G76)))</formula>
    </cfRule>
  </conditionalFormatting>
  <conditionalFormatting sqref="G76 G89:G92">
    <cfRule type="containsText" dxfId="238" priority="248" operator="containsText" text="Action Required">
      <formula>NOT(ISERROR(SEARCH("Action Required",G76)))</formula>
    </cfRule>
  </conditionalFormatting>
  <conditionalFormatting sqref="G28">
    <cfRule type="containsText" dxfId="237" priority="241" operator="containsText" text="New Tag Required">
      <formula>NOT(ISERROR(SEARCH("New Tag Required",G28)))</formula>
    </cfRule>
  </conditionalFormatting>
  <conditionalFormatting sqref="G28">
    <cfRule type="containsText" dxfId="236" priority="240" operator="containsText" text="Action Required">
      <formula>NOT(ISERROR(SEARCH("Action Required",G28)))</formula>
    </cfRule>
  </conditionalFormatting>
  <conditionalFormatting sqref="G30">
    <cfRule type="containsText" dxfId="235" priority="239" operator="containsText" text="New Tag Required">
      <formula>NOT(ISERROR(SEARCH("New Tag Required",G30)))</formula>
    </cfRule>
  </conditionalFormatting>
  <conditionalFormatting sqref="G30">
    <cfRule type="containsText" dxfId="234" priority="238" operator="containsText" text="Action Required">
      <formula>NOT(ISERROR(SEARCH("Action Required",G30)))</formula>
    </cfRule>
  </conditionalFormatting>
  <conditionalFormatting sqref="G41">
    <cfRule type="containsText" dxfId="233" priority="235" operator="containsText" text="New Tag Required">
      <formula>NOT(ISERROR(SEARCH("New Tag Required",G41)))</formula>
    </cfRule>
  </conditionalFormatting>
  <conditionalFormatting sqref="G41">
    <cfRule type="containsText" dxfId="232" priority="234" operator="containsText" text="Action Required">
      <formula>NOT(ISERROR(SEARCH("Action Required",G41)))</formula>
    </cfRule>
  </conditionalFormatting>
  <conditionalFormatting sqref="G44">
    <cfRule type="containsText" dxfId="231" priority="233" operator="containsText" text="New Tag Required">
      <formula>NOT(ISERROR(SEARCH("New Tag Required",G44)))</formula>
    </cfRule>
  </conditionalFormatting>
  <conditionalFormatting sqref="G44">
    <cfRule type="containsText" dxfId="230" priority="232" operator="containsText" text="Action Required">
      <formula>NOT(ISERROR(SEARCH("Action Required",G44)))</formula>
    </cfRule>
  </conditionalFormatting>
  <conditionalFormatting sqref="G69:G71">
    <cfRule type="containsText" dxfId="229" priority="227" operator="containsText" text="Remove Old Tag">
      <formula>NOT(ISERROR(SEARCH("Remove Old Tag",G69)))</formula>
    </cfRule>
  </conditionalFormatting>
  <conditionalFormatting sqref="G34">
    <cfRule type="containsText" dxfId="228" priority="218" operator="containsText" text="Remove Old Tag">
      <formula>NOT(ISERROR(SEARCH("Remove Old Tag",G34)))</formula>
    </cfRule>
  </conditionalFormatting>
  <conditionalFormatting sqref="H10:H16">
    <cfRule type="containsText" dxfId="227" priority="140" operator="containsText" text="Action Required">
      <formula>NOT(ISERROR(SEARCH("Action Required",H10)))</formula>
    </cfRule>
  </conditionalFormatting>
  <conditionalFormatting sqref="H10:H16">
    <cfRule type="containsText" dxfId="226" priority="138" operator="containsText" text="Remove Old Sign">
      <formula>NOT(ISERROR(SEARCH("Remove Old Sign",H10)))</formula>
    </cfRule>
    <cfRule type="containsText" dxfId="225" priority="139" operator="containsText" text="Move Sign to New Location">
      <formula>NOT(ISERROR(SEARCH("Move Sign to New Location",H10)))</formula>
    </cfRule>
  </conditionalFormatting>
  <conditionalFormatting sqref="H51 H53">
    <cfRule type="containsText" dxfId="224" priority="207" operator="containsText" text="New Sign Required">
      <formula>NOT(ISERROR(SEARCH("New Sign Required",H51)))</formula>
    </cfRule>
  </conditionalFormatting>
  <conditionalFormatting sqref="H51 H53">
    <cfRule type="containsText" dxfId="223" priority="206" operator="containsText" text="Action Required">
      <formula>NOT(ISERROR(SEARCH("Action Required",H51)))</formula>
    </cfRule>
  </conditionalFormatting>
  <conditionalFormatting sqref="H17:H25">
    <cfRule type="containsText" dxfId="222" priority="199" operator="containsText" text="New Sign Required">
      <formula>NOT(ISERROR(SEARCH("New Sign Required",H17)))</formula>
    </cfRule>
  </conditionalFormatting>
  <conditionalFormatting sqref="H17:H25">
    <cfRule type="containsText" dxfId="221" priority="198" operator="containsText" text="Action Required">
      <formula>NOT(ISERROR(SEARCH("Action Required",H17)))</formula>
    </cfRule>
  </conditionalFormatting>
  <conditionalFormatting sqref="H26:H27">
    <cfRule type="containsText" dxfId="220" priority="197" operator="containsText" text="New Sign Required">
      <formula>NOT(ISERROR(SEARCH("New Sign Required",H26)))</formula>
    </cfRule>
  </conditionalFormatting>
  <conditionalFormatting sqref="H26:H27">
    <cfRule type="containsText" dxfId="219" priority="196" operator="containsText" text="Action Required">
      <formula>NOT(ISERROR(SEARCH("Action Required",H26)))</formula>
    </cfRule>
  </conditionalFormatting>
  <conditionalFormatting sqref="H34">
    <cfRule type="containsText" dxfId="218" priority="195" operator="containsText" text="New Sign Required">
      <formula>NOT(ISERROR(SEARCH("New Sign Required",H34)))</formula>
    </cfRule>
  </conditionalFormatting>
  <conditionalFormatting sqref="H34">
    <cfRule type="containsText" dxfId="217" priority="194" operator="containsText" text="Action Required">
      <formula>NOT(ISERROR(SEARCH("Action Required",H34)))</formula>
    </cfRule>
  </conditionalFormatting>
  <conditionalFormatting sqref="H34">
    <cfRule type="containsText" dxfId="216" priority="192" operator="containsText" text="Remove Old Sign">
      <formula>NOT(ISERROR(SEARCH("Remove Old Sign",H34)))</formula>
    </cfRule>
    <cfRule type="containsText" dxfId="215" priority="193" operator="containsText" text="Move Sign to New Location">
      <formula>NOT(ISERROR(SEARCH("Move Sign to New Location",H34)))</formula>
    </cfRule>
  </conditionalFormatting>
  <conditionalFormatting sqref="H54:H68">
    <cfRule type="containsText" dxfId="214" priority="191" operator="containsText" text="New Sign Required">
      <formula>NOT(ISERROR(SEARCH("New Sign Required",H54)))</formula>
    </cfRule>
  </conditionalFormatting>
  <conditionalFormatting sqref="H54:H68">
    <cfRule type="containsText" dxfId="213" priority="190" operator="containsText" text="Action Required">
      <formula>NOT(ISERROR(SEARCH("Action Required",H54)))</formula>
    </cfRule>
  </conditionalFormatting>
  <conditionalFormatting sqref="H9">
    <cfRule type="containsText" dxfId="212" priority="189" operator="containsText" text="New Sign Required">
      <formula>NOT(ISERROR(SEARCH("New Sign Required",H9)))</formula>
    </cfRule>
  </conditionalFormatting>
  <conditionalFormatting sqref="H9">
    <cfRule type="containsText" dxfId="211" priority="188" operator="containsText" text="Action Required">
      <formula>NOT(ISERROR(SEARCH("Action Required",H9)))</formula>
    </cfRule>
  </conditionalFormatting>
  <conditionalFormatting sqref="H28">
    <cfRule type="containsText" dxfId="210" priority="187" operator="containsText" text="New Sign Required">
      <formula>NOT(ISERROR(SEARCH("New Sign Required",H28)))</formula>
    </cfRule>
  </conditionalFormatting>
  <conditionalFormatting sqref="H28">
    <cfRule type="containsText" dxfId="209" priority="186" operator="containsText" text="Action Required">
      <formula>NOT(ISERROR(SEARCH("Action Required",H28)))</formula>
    </cfRule>
  </conditionalFormatting>
  <conditionalFormatting sqref="H30">
    <cfRule type="containsText" dxfId="208" priority="185" operator="containsText" text="New Sign Required">
      <formula>NOT(ISERROR(SEARCH("New Sign Required",H30)))</formula>
    </cfRule>
  </conditionalFormatting>
  <conditionalFormatting sqref="H30">
    <cfRule type="containsText" dxfId="207" priority="184" operator="containsText" text="Action Required">
      <formula>NOT(ISERROR(SEARCH("Action Required",H30)))</formula>
    </cfRule>
  </conditionalFormatting>
  <conditionalFormatting sqref="H36:H37">
    <cfRule type="containsText" dxfId="206" priority="183" operator="containsText" text="New Sign Required">
      <formula>NOT(ISERROR(SEARCH("New Sign Required",H36)))</formula>
    </cfRule>
  </conditionalFormatting>
  <conditionalFormatting sqref="H36:H37">
    <cfRule type="containsText" dxfId="205" priority="182" operator="containsText" text="Action Required">
      <formula>NOT(ISERROR(SEARCH("Action Required",H36)))</formula>
    </cfRule>
  </conditionalFormatting>
  <conditionalFormatting sqref="H41">
    <cfRule type="containsText" dxfId="204" priority="181" operator="containsText" text="New Sign Required">
      <formula>NOT(ISERROR(SEARCH("New Sign Required",H41)))</formula>
    </cfRule>
  </conditionalFormatting>
  <conditionalFormatting sqref="H41">
    <cfRule type="containsText" dxfId="203" priority="180" operator="containsText" text="Action Required">
      <formula>NOT(ISERROR(SEARCH("Action Required",H41)))</formula>
    </cfRule>
  </conditionalFormatting>
  <conditionalFormatting sqref="H44">
    <cfRule type="containsText" dxfId="202" priority="179" operator="containsText" text="New Sign Required">
      <formula>NOT(ISERROR(SEARCH("New Sign Required",H44)))</formula>
    </cfRule>
  </conditionalFormatting>
  <conditionalFormatting sqref="H44">
    <cfRule type="containsText" dxfId="201" priority="178" operator="containsText" text="Action Required">
      <formula>NOT(ISERROR(SEARCH("Action Required",H44)))</formula>
    </cfRule>
  </conditionalFormatting>
  <conditionalFormatting sqref="H50">
    <cfRule type="containsText" dxfId="200" priority="177" operator="containsText" text="New Sign Required">
      <formula>NOT(ISERROR(SEARCH("New Sign Required",H50)))</formula>
    </cfRule>
  </conditionalFormatting>
  <conditionalFormatting sqref="H50">
    <cfRule type="containsText" dxfId="199" priority="176" operator="containsText" text="Action Required">
      <formula>NOT(ISERROR(SEARCH("Action Required",H50)))</formula>
    </cfRule>
  </conditionalFormatting>
  <conditionalFormatting sqref="H69:H71">
    <cfRule type="containsText" dxfId="198" priority="175" operator="containsText" text="New Sign Required">
      <formula>NOT(ISERROR(SEARCH("New Sign Required",H69)))</formula>
    </cfRule>
  </conditionalFormatting>
  <conditionalFormatting sqref="H69:H71">
    <cfRule type="containsText" dxfId="197" priority="174" operator="containsText" text="Action Required">
      <formula>NOT(ISERROR(SEARCH("Action Required",H69)))</formula>
    </cfRule>
  </conditionalFormatting>
  <conditionalFormatting sqref="H69:H71">
    <cfRule type="containsText" dxfId="196" priority="172" operator="containsText" text="Remove Old Sign">
      <formula>NOT(ISERROR(SEARCH("Remove Old Sign",H69)))</formula>
    </cfRule>
    <cfRule type="containsText" dxfId="195" priority="173" operator="containsText" text="Move Sign to New Location">
      <formula>NOT(ISERROR(SEARCH("Move Sign to New Location",H69)))</formula>
    </cfRule>
  </conditionalFormatting>
  <conditionalFormatting sqref="J33:J75">
    <cfRule type="cellIs" dxfId="194" priority="167" operator="equal">
      <formula>0</formula>
    </cfRule>
  </conditionalFormatting>
  <conditionalFormatting sqref="M33:M75">
    <cfRule type="cellIs" dxfId="193" priority="166" operator="equal">
      <formula>0</formula>
    </cfRule>
  </conditionalFormatting>
  <conditionalFormatting sqref="J33:J75 M33:M75">
    <cfRule type="cellIs" dxfId="192" priority="163" operator="equal">
      <formula>"In Progress"</formula>
    </cfRule>
    <cfRule type="cellIs" dxfId="191" priority="164" operator="equal">
      <formula>"Log Issues"</formula>
    </cfRule>
    <cfRule type="cellIs" dxfId="190" priority="165" operator="equal">
      <formula>"N/A"</formula>
    </cfRule>
  </conditionalFormatting>
  <conditionalFormatting sqref="O33">
    <cfRule type="cellIs" dxfId="189" priority="152" operator="equal">
      <formula>0</formula>
    </cfRule>
  </conditionalFormatting>
  <conditionalFormatting sqref="R33">
    <cfRule type="cellIs" dxfId="188" priority="151" operator="equal">
      <formula>0</formula>
    </cfRule>
  </conditionalFormatting>
  <conditionalFormatting sqref="O33 R33">
    <cfRule type="cellIs" dxfId="187" priority="148" operator="equal">
      <formula>"In Progress"</formula>
    </cfRule>
    <cfRule type="cellIs" dxfId="186" priority="149" operator="equal">
      <formula>"Log Issues"</formula>
    </cfRule>
    <cfRule type="cellIs" dxfId="185" priority="150" operator="equal">
      <formula>"N/A"</formula>
    </cfRule>
  </conditionalFormatting>
  <conditionalFormatting sqref="G6">
    <cfRule type="containsText" dxfId="184" priority="147" operator="containsText" text="New Tag Required">
      <formula>NOT(ISERROR(SEARCH("New Tag Required",G6)))</formula>
    </cfRule>
  </conditionalFormatting>
  <conditionalFormatting sqref="G6">
    <cfRule type="containsText" dxfId="183" priority="146" operator="containsText" text="Action Required">
      <formula>NOT(ISERROR(SEARCH("Action Required",G6)))</formula>
    </cfRule>
  </conditionalFormatting>
  <conditionalFormatting sqref="G6">
    <cfRule type="containsText" dxfId="182" priority="145" operator="containsText" text="New Tag Required">
      <formula>NOT(ISERROR(SEARCH("New Tag Required",G6)))</formula>
    </cfRule>
  </conditionalFormatting>
  <conditionalFormatting sqref="G6">
    <cfRule type="containsText" dxfId="181" priority="144" operator="containsText" text="Action Required">
      <formula>NOT(ISERROR(SEARCH("Action Required",G6)))</formula>
    </cfRule>
  </conditionalFormatting>
  <conditionalFormatting sqref="G10:G16">
    <cfRule type="containsText" dxfId="180" priority="143" operator="containsText" text="New Tag Required">
      <formula>NOT(ISERROR(SEARCH("New Tag Required",G10)))</formula>
    </cfRule>
  </conditionalFormatting>
  <conditionalFormatting sqref="H10:H16">
    <cfRule type="containsText" dxfId="179" priority="142" operator="containsText" text="New Sign Required">
      <formula>NOT(ISERROR(SEARCH("New Sign Required",H10)))</formula>
    </cfRule>
  </conditionalFormatting>
  <conditionalFormatting sqref="G10:G16">
    <cfRule type="containsText" dxfId="178" priority="141" operator="containsText" text="Action Required">
      <formula>NOT(ISERROR(SEARCH("Action Required",G10)))</formula>
    </cfRule>
  </conditionalFormatting>
  <conditionalFormatting sqref="G10:G16">
    <cfRule type="containsText" dxfId="177" priority="137" operator="containsText" text="Remove Old Tag">
      <formula>NOT(ISERROR(SEARCH("Remove Old Tag",G10)))</formula>
    </cfRule>
  </conditionalFormatting>
  <conditionalFormatting sqref="G31:G33">
    <cfRule type="containsText" dxfId="176" priority="136" operator="containsText" text="New Tag Required">
      <formula>NOT(ISERROR(SEARCH("New Tag Required",G31)))</formula>
    </cfRule>
  </conditionalFormatting>
  <conditionalFormatting sqref="H31:H33">
    <cfRule type="containsText" dxfId="175" priority="135" operator="containsText" text="New Sign Required">
      <formula>NOT(ISERROR(SEARCH("New Sign Required",H31)))</formula>
    </cfRule>
  </conditionalFormatting>
  <conditionalFormatting sqref="G31:G33">
    <cfRule type="containsText" dxfId="174" priority="134" operator="containsText" text="Action Required">
      <formula>NOT(ISERROR(SEARCH("Action Required",G31)))</formula>
    </cfRule>
  </conditionalFormatting>
  <conditionalFormatting sqref="H31:H33">
    <cfRule type="containsText" dxfId="173" priority="133" operator="containsText" text="Action Required">
      <formula>NOT(ISERROR(SEARCH("Action Required",H31)))</formula>
    </cfRule>
  </conditionalFormatting>
  <conditionalFormatting sqref="H31:H33">
    <cfRule type="containsText" dxfId="172" priority="131" operator="containsText" text="Remove Old Sign">
      <formula>NOT(ISERROR(SEARCH("Remove Old Sign",H31)))</formula>
    </cfRule>
    <cfRule type="containsText" dxfId="171" priority="132" operator="containsText" text="Move Sign to New Location">
      <formula>NOT(ISERROR(SEARCH("Move Sign to New Location",H31)))</formula>
    </cfRule>
  </conditionalFormatting>
  <conditionalFormatting sqref="G31:G33">
    <cfRule type="containsText" dxfId="170" priority="130" operator="containsText" text="Remove Old Tag">
      <formula>NOT(ISERROR(SEARCH("Remove Old Tag",G31)))</formula>
    </cfRule>
  </conditionalFormatting>
  <conditionalFormatting sqref="G31:G33">
    <cfRule type="containsText" dxfId="169" priority="129" operator="containsText" text="New Tag Required">
      <formula>NOT(ISERROR(SEARCH("New Tag Required",G31)))</formula>
    </cfRule>
  </conditionalFormatting>
  <conditionalFormatting sqref="G31:G33">
    <cfRule type="containsText" dxfId="168" priority="128" operator="containsText" text="Action Required">
      <formula>NOT(ISERROR(SEARCH("Action Required",G31)))</formula>
    </cfRule>
  </conditionalFormatting>
  <conditionalFormatting sqref="G35">
    <cfRule type="containsText" dxfId="167" priority="127" operator="containsText" text="New Tag Required">
      <formula>NOT(ISERROR(SEARCH("New Tag Required",G35)))</formula>
    </cfRule>
  </conditionalFormatting>
  <conditionalFormatting sqref="H35">
    <cfRule type="containsText" dxfId="166" priority="126" operator="containsText" text="New Sign Required">
      <formula>NOT(ISERROR(SEARCH("New Sign Required",H35)))</formula>
    </cfRule>
  </conditionalFormatting>
  <conditionalFormatting sqref="G35">
    <cfRule type="containsText" dxfId="165" priority="125" operator="containsText" text="Action Required">
      <formula>NOT(ISERROR(SEARCH("Action Required",G35)))</formula>
    </cfRule>
  </conditionalFormatting>
  <conditionalFormatting sqref="H35">
    <cfRule type="containsText" dxfId="164" priority="124" operator="containsText" text="Action Required">
      <formula>NOT(ISERROR(SEARCH("Action Required",H35)))</formula>
    </cfRule>
  </conditionalFormatting>
  <conditionalFormatting sqref="H35">
    <cfRule type="containsText" dxfId="163" priority="122" operator="containsText" text="Remove Old Sign">
      <formula>NOT(ISERROR(SEARCH("Remove Old Sign",H35)))</formula>
    </cfRule>
    <cfRule type="containsText" dxfId="162" priority="123" operator="containsText" text="Move Sign to New Location">
      <formula>NOT(ISERROR(SEARCH("Move Sign to New Location",H35)))</formula>
    </cfRule>
  </conditionalFormatting>
  <conditionalFormatting sqref="G35">
    <cfRule type="containsText" dxfId="161" priority="121" operator="containsText" text="Remove Old Tag">
      <formula>NOT(ISERROR(SEARCH("Remove Old Tag",G35)))</formula>
    </cfRule>
  </conditionalFormatting>
  <conditionalFormatting sqref="G35">
    <cfRule type="containsText" dxfId="160" priority="120" operator="containsText" text="New Tag Required">
      <formula>NOT(ISERROR(SEARCH("New Tag Required",G35)))</formula>
    </cfRule>
  </conditionalFormatting>
  <conditionalFormatting sqref="G35">
    <cfRule type="containsText" dxfId="159" priority="119" operator="containsText" text="Action Required">
      <formula>NOT(ISERROR(SEARCH("Action Required",G35)))</formula>
    </cfRule>
  </conditionalFormatting>
  <conditionalFormatting sqref="G38">
    <cfRule type="containsText" dxfId="158" priority="118" operator="containsText" text="New Tag Required">
      <formula>NOT(ISERROR(SEARCH("New Tag Required",G38)))</formula>
    </cfRule>
  </conditionalFormatting>
  <conditionalFormatting sqref="H38">
    <cfRule type="containsText" dxfId="157" priority="117" operator="containsText" text="New Sign Required">
      <formula>NOT(ISERROR(SEARCH("New Sign Required",H38)))</formula>
    </cfRule>
  </conditionalFormatting>
  <conditionalFormatting sqref="G38">
    <cfRule type="containsText" dxfId="156" priority="116" operator="containsText" text="Action Required">
      <formula>NOT(ISERROR(SEARCH("Action Required",G38)))</formula>
    </cfRule>
  </conditionalFormatting>
  <conditionalFormatting sqref="H38">
    <cfRule type="containsText" dxfId="155" priority="115" operator="containsText" text="Action Required">
      <formula>NOT(ISERROR(SEARCH("Action Required",H38)))</formula>
    </cfRule>
  </conditionalFormatting>
  <conditionalFormatting sqref="H38">
    <cfRule type="containsText" dxfId="154" priority="113" operator="containsText" text="Remove Old Sign">
      <formula>NOT(ISERROR(SEARCH("Remove Old Sign",H38)))</formula>
    </cfRule>
    <cfRule type="containsText" dxfId="153" priority="114" operator="containsText" text="Move Sign to New Location">
      <formula>NOT(ISERROR(SEARCH("Move Sign to New Location",H38)))</formula>
    </cfRule>
  </conditionalFormatting>
  <conditionalFormatting sqref="G38">
    <cfRule type="containsText" dxfId="152" priority="112" operator="containsText" text="Remove Old Tag">
      <formula>NOT(ISERROR(SEARCH("Remove Old Tag",G38)))</formula>
    </cfRule>
  </conditionalFormatting>
  <conditionalFormatting sqref="G38">
    <cfRule type="containsText" dxfId="151" priority="111" operator="containsText" text="New Tag Required">
      <formula>NOT(ISERROR(SEARCH("New Tag Required",G38)))</formula>
    </cfRule>
  </conditionalFormatting>
  <conditionalFormatting sqref="G38">
    <cfRule type="containsText" dxfId="150" priority="110" operator="containsText" text="Action Required">
      <formula>NOT(ISERROR(SEARCH("Action Required",G38)))</formula>
    </cfRule>
  </conditionalFormatting>
  <conditionalFormatting sqref="G39">
    <cfRule type="containsText" dxfId="149" priority="109" operator="containsText" text="New Tag Required">
      <formula>NOT(ISERROR(SEARCH("New Tag Required",G39)))</formula>
    </cfRule>
  </conditionalFormatting>
  <conditionalFormatting sqref="H39">
    <cfRule type="containsText" dxfId="148" priority="108" operator="containsText" text="New Sign Required">
      <formula>NOT(ISERROR(SEARCH("New Sign Required",H39)))</formula>
    </cfRule>
  </conditionalFormatting>
  <conditionalFormatting sqref="G39">
    <cfRule type="containsText" dxfId="147" priority="107" operator="containsText" text="Action Required">
      <formula>NOT(ISERROR(SEARCH("Action Required",G39)))</formula>
    </cfRule>
  </conditionalFormatting>
  <conditionalFormatting sqref="H39">
    <cfRule type="containsText" dxfId="146" priority="106" operator="containsText" text="Action Required">
      <formula>NOT(ISERROR(SEARCH("Action Required",H39)))</formula>
    </cfRule>
  </conditionalFormatting>
  <conditionalFormatting sqref="H39">
    <cfRule type="containsText" dxfId="145" priority="104" operator="containsText" text="Remove Old Sign">
      <formula>NOT(ISERROR(SEARCH("Remove Old Sign",H39)))</formula>
    </cfRule>
    <cfRule type="containsText" dxfId="144" priority="105" operator="containsText" text="Move Sign to New Location">
      <formula>NOT(ISERROR(SEARCH("Move Sign to New Location",H39)))</formula>
    </cfRule>
  </conditionalFormatting>
  <conditionalFormatting sqref="G39">
    <cfRule type="containsText" dxfId="143" priority="103" operator="containsText" text="Remove Old Tag">
      <formula>NOT(ISERROR(SEARCH("Remove Old Tag",G39)))</formula>
    </cfRule>
  </conditionalFormatting>
  <conditionalFormatting sqref="G39">
    <cfRule type="containsText" dxfId="142" priority="102" operator="containsText" text="New Tag Required">
      <formula>NOT(ISERROR(SEARCH("New Tag Required",G39)))</formula>
    </cfRule>
  </conditionalFormatting>
  <conditionalFormatting sqref="G39">
    <cfRule type="containsText" dxfId="141" priority="101" operator="containsText" text="Action Required">
      <formula>NOT(ISERROR(SEARCH("Action Required",G39)))</formula>
    </cfRule>
  </conditionalFormatting>
  <conditionalFormatting sqref="G40">
    <cfRule type="containsText" dxfId="140" priority="100" operator="containsText" text="New Tag Required">
      <formula>NOT(ISERROR(SEARCH("New Tag Required",G40)))</formula>
    </cfRule>
  </conditionalFormatting>
  <conditionalFormatting sqref="H40">
    <cfRule type="containsText" dxfId="139" priority="99" operator="containsText" text="New Sign Required">
      <formula>NOT(ISERROR(SEARCH("New Sign Required",H40)))</formula>
    </cfRule>
  </conditionalFormatting>
  <conditionalFormatting sqref="G40">
    <cfRule type="containsText" dxfId="138" priority="98" operator="containsText" text="Action Required">
      <formula>NOT(ISERROR(SEARCH("Action Required",G40)))</formula>
    </cfRule>
  </conditionalFormatting>
  <conditionalFormatting sqref="H40">
    <cfRule type="containsText" dxfId="137" priority="97" operator="containsText" text="Action Required">
      <formula>NOT(ISERROR(SEARCH("Action Required",H40)))</formula>
    </cfRule>
  </conditionalFormatting>
  <conditionalFormatting sqref="H40">
    <cfRule type="containsText" dxfId="136" priority="95" operator="containsText" text="Remove Old Sign">
      <formula>NOT(ISERROR(SEARCH("Remove Old Sign",H40)))</formula>
    </cfRule>
    <cfRule type="containsText" dxfId="135" priority="96" operator="containsText" text="Move Sign to New Location">
      <formula>NOT(ISERROR(SEARCH("Move Sign to New Location",H40)))</formula>
    </cfRule>
  </conditionalFormatting>
  <conditionalFormatting sqref="G40">
    <cfRule type="containsText" dxfId="134" priority="94" operator="containsText" text="Remove Old Tag">
      <formula>NOT(ISERROR(SEARCH("Remove Old Tag",G40)))</formula>
    </cfRule>
  </conditionalFormatting>
  <conditionalFormatting sqref="G40">
    <cfRule type="containsText" dxfId="133" priority="93" operator="containsText" text="New Tag Required">
      <formula>NOT(ISERROR(SEARCH("New Tag Required",G40)))</formula>
    </cfRule>
  </conditionalFormatting>
  <conditionalFormatting sqref="G40">
    <cfRule type="containsText" dxfId="132" priority="92" operator="containsText" text="Action Required">
      <formula>NOT(ISERROR(SEARCH("Action Required",G40)))</formula>
    </cfRule>
  </conditionalFormatting>
  <conditionalFormatting sqref="G42">
    <cfRule type="containsText" dxfId="131" priority="91" operator="containsText" text="New Tag Required">
      <formula>NOT(ISERROR(SEARCH("New Tag Required",G42)))</formula>
    </cfRule>
  </conditionalFormatting>
  <conditionalFormatting sqref="H42">
    <cfRule type="containsText" dxfId="130" priority="90" operator="containsText" text="New Sign Required">
      <formula>NOT(ISERROR(SEARCH("New Sign Required",H42)))</formula>
    </cfRule>
  </conditionalFormatting>
  <conditionalFormatting sqref="G42">
    <cfRule type="containsText" dxfId="129" priority="89" operator="containsText" text="Action Required">
      <formula>NOT(ISERROR(SEARCH("Action Required",G42)))</formula>
    </cfRule>
  </conditionalFormatting>
  <conditionalFormatting sqref="H42">
    <cfRule type="containsText" dxfId="128" priority="88" operator="containsText" text="Action Required">
      <formula>NOT(ISERROR(SEARCH("Action Required",H42)))</formula>
    </cfRule>
  </conditionalFormatting>
  <conditionalFormatting sqref="H42">
    <cfRule type="containsText" dxfId="127" priority="86" operator="containsText" text="Remove Old Sign">
      <formula>NOT(ISERROR(SEARCH("Remove Old Sign",H42)))</formula>
    </cfRule>
    <cfRule type="containsText" dxfId="126" priority="87" operator="containsText" text="Move Sign to New Location">
      <formula>NOT(ISERROR(SEARCH("Move Sign to New Location",H42)))</formula>
    </cfRule>
  </conditionalFormatting>
  <conditionalFormatting sqref="G42">
    <cfRule type="containsText" dxfId="125" priority="85" operator="containsText" text="Remove Old Tag">
      <formula>NOT(ISERROR(SEARCH("Remove Old Tag",G42)))</formula>
    </cfRule>
  </conditionalFormatting>
  <conditionalFormatting sqref="G42">
    <cfRule type="containsText" dxfId="124" priority="84" operator="containsText" text="New Tag Required">
      <formula>NOT(ISERROR(SEARCH("New Tag Required",G42)))</formula>
    </cfRule>
  </conditionalFormatting>
  <conditionalFormatting sqref="G42">
    <cfRule type="containsText" dxfId="123" priority="83" operator="containsText" text="Action Required">
      <formula>NOT(ISERROR(SEARCH("Action Required",G42)))</formula>
    </cfRule>
  </conditionalFormatting>
  <conditionalFormatting sqref="G43">
    <cfRule type="containsText" dxfId="122" priority="82" operator="containsText" text="New Tag Required">
      <formula>NOT(ISERROR(SEARCH("New Tag Required",G43)))</formula>
    </cfRule>
  </conditionalFormatting>
  <conditionalFormatting sqref="H43">
    <cfRule type="containsText" dxfId="121" priority="81" operator="containsText" text="New Sign Required">
      <formula>NOT(ISERROR(SEARCH("New Sign Required",H43)))</formula>
    </cfRule>
  </conditionalFormatting>
  <conditionalFormatting sqref="G43">
    <cfRule type="containsText" dxfId="120" priority="80" operator="containsText" text="Action Required">
      <formula>NOT(ISERROR(SEARCH("Action Required",G43)))</formula>
    </cfRule>
  </conditionalFormatting>
  <conditionalFormatting sqref="H43">
    <cfRule type="containsText" dxfId="119" priority="79" operator="containsText" text="Action Required">
      <formula>NOT(ISERROR(SEARCH("Action Required",H43)))</formula>
    </cfRule>
  </conditionalFormatting>
  <conditionalFormatting sqref="H43">
    <cfRule type="containsText" dxfId="118" priority="77" operator="containsText" text="Remove Old Sign">
      <formula>NOT(ISERROR(SEARCH("Remove Old Sign",H43)))</formula>
    </cfRule>
    <cfRule type="containsText" dxfId="117" priority="78" operator="containsText" text="Move Sign to New Location">
      <formula>NOT(ISERROR(SEARCH("Move Sign to New Location",H43)))</formula>
    </cfRule>
  </conditionalFormatting>
  <conditionalFormatting sqref="G43">
    <cfRule type="containsText" dxfId="116" priority="76" operator="containsText" text="Remove Old Tag">
      <formula>NOT(ISERROR(SEARCH("Remove Old Tag",G43)))</formula>
    </cfRule>
  </conditionalFormatting>
  <conditionalFormatting sqref="G43">
    <cfRule type="containsText" dxfId="115" priority="75" operator="containsText" text="New Tag Required">
      <formula>NOT(ISERROR(SEARCH("New Tag Required",G43)))</formula>
    </cfRule>
  </conditionalFormatting>
  <conditionalFormatting sqref="G43">
    <cfRule type="containsText" dxfId="114" priority="74" operator="containsText" text="Action Required">
      <formula>NOT(ISERROR(SEARCH("Action Required",G43)))</formula>
    </cfRule>
  </conditionalFormatting>
  <conditionalFormatting sqref="G45:G49">
    <cfRule type="containsText" dxfId="113" priority="73" operator="containsText" text="New Tag Required">
      <formula>NOT(ISERROR(SEARCH("New Tag Required",G45)))</formula>
    </cfRule>
  </conditionalFormatting>
  <conditionalFormatting sqref="H45:H49">
    <cfRule type="containsText" dxfId="112" priority="72" operator="containsText" text="New Sign Required">
      <formula>NOT(ISERROR(SEARCH("New Sign Required",H45)))</formula>
    </cfRule>
  </conditionalFormatting>
  <conditionalFormatting sqref="G45:G49">
    <cfRule type="containsText" dxfId="111" priority="71" operator="containsText" text="Action Required">
      <formula>NOT(ISERROR(SEARCH("Action Required",G45)))</formula>
    </cfRule>
  </conditionalFormatting>
  <conditionalFormatting sqref="H45:H49">
    <cfRule type="containsText" dxfId="110" priority="70" operator="containsText" text="Action Required">
      <formula>NOT(ISERROR(SEARCH("Action Required",H45)))</formula>
    </cfRule>
  </conditionalFormatting>
  <conditionalFormatting sqref="H45:H49">
    <cfRule type="containsText" dxfId="109" priority="68" operator="containsText" text="Remove Old Sign">
      <formula>NOT(ISERROR(SEARCH("Remove Old Sign",H45)))</formula>
    </cfRule>
    <cfRule type="containsText" dxfId="108" priority="69" operator="containsText" text="Move Sign to New Location">
      <formula>NOT(ISERROR(SEARCH("Move Sign to New Location",H45)))</formula>
    </cfRule>
  </conditionalFormatting>
  <conditionalFormatting sqref="G45:G49">
    <cfRule type="containsText" dxfId="107" priority="67" operator="containsText" text="Remove Old Tag">
      <formula>NOT(ISERROR(SEARCH("Remove Old Tag",G45)))</formula>
    </cfRule>
  </conditionalFormatting>
  <conditionalFormatting sqref="G45:G49">
    <cfRule type="containsText" dxfId="106" priority="66" operator="containsText" text="New Tag Required">
      <formula>NOT(ISERROR(SEARCH("New Tag Required",G45)))</formula>
    </cfRule>
  </conditionalFormatting>
  <conditionalFormatting sqref="G45:G49">
    <cfRule type="containsText" dxfId="105" priority="65" operator="containsText" text="Action Required">
      <formula>NOT(ISERROR(SEARCH("Action Required",G45)))</formula>
    </cfRule>
  </conditionalFormatting>
  <conditionalFormatting sqref="H72:H75">
    <cfRule type="containsText" dxfId="104" priority="64" operator="containsText" text="New Sign Required">
      <formula>NOT(ISERROR(SEARCH("New Sign Required",H72)))</formula>
    </cfRule>
  </conditionalFormatting>
  <conditionalFormatting sqref="G72:G75">
    <cfRule type="containsText" dxfId="103" priority="63" operator="containsText" text="Action Required">
      <formula>NOT(ISERROR(SEARCH("Action Required",G72)))</formula>
    </cfRule>
  </conditionalFormatting>
  <conditionalFormatting sqref="H72:H75">
    <cfRule type="containsText" dxfId="102" priority="62" operator="containsText" text="Action Required">
      <formula>NOT(ISERROR(SEARCH("Action Required",H72)))</formula>
    </cfRule>
  </conditionalFormatting>
  <conditionalFormatting sqref="H72:H75">
    <cfRule type="containsText" dxfId="101" priority="60" operator="containsText" text="Remove Old Sign">
      <formula>NOT(ISERROR(SEARCH("Remove Old Sign",H72)))</formula>
    </cfRule>
    <cfRule type="containsText" dxfId="100" priority="61" operator="containsText" text="Move Sign to New Location">
      <formula>NOT(ISERROR(SEARCH("Move Sign to New Location",H72)))</formula>
    </cfRule>
  </conditionalFormatting>
  <conditionalFormatting sqref="G72:G75">
    <cfRule type="containsText" dxfId="99" priority="59" operator="containsText" text="Remove Old Tag">
      <formula>NOT(ISERROR(SEARCH("Remove Old Tag",G72)))</formula>
    </cfRule>
  </conditionalFormatting>
  <conditionalFormatting sqref="G72:G75">
    <cfRule type="containsText" dxfId="98" priority="58" operator="containsText" text="New Tag Required">
      <formula>NOT(ISERROR(SEARCH("New Tag Required",G72)))</formula>
    </cfRule>
  </conditionalFormatting>
  <conditionalFormatting sqref="G72:G75">
    <cfRule type="containsText" dxfId="97" priority="57" operator="containsText" text="Action Required">
      <formula>NOT(ISERROR(SEARCH("Action Required",G72)))</formula>
    </cfRule>
  </conditionalFormatting>
  <conditionalFormatting sqref="H72:H75">
    <cfRule type="containsText" dxfId="96" priority="56" operator="containsText" text="New Sign Required">
      <formula>NOT(ISERROR(SEARCH("New Sign Required",H72)))</formula>
    </cfRule>
  </conditionalFormatting>
  <conditionalFormatting sqref="H72:H75">
    <cfRule type="containsText" dxfId="95" priority="55" operator="containsText" text="Action Required">
      <formula>NOT(ISERROR(SEARCH("Action Required",H72)))</formula>
    </cfRule>
  </conditionalFormatting>
  <conditionalFormatting sqref="G1:H51 G53:H76 G89:H1048576">
    <cfRule type="containsText" dxfId="94" priority="43" operator="containsText" text="REMOVE">
      <formula>NOT(ISERROR(SEARCH("REMOVE",G1)))</formula>
    </cfRule>
    <cfRule type="containsText" dxfId="93" priority="54" operator="containsText" text="Remove">
      <formula>NOT(ISERROR(SEARCH("Remove",G1)))</formula>
    </cfRule>
  </conditionalFormatting>
  <conditionalFormatting sqref="G74">
    <cfRule type="containsText" dxfId="92" priority="53" operator="containsText" text="New Tag Required">
      <formula>NOT(ISERROR(SEARCH("New Tag Required",G74)))</formula>
    </cfRule>
  </conditionalFormatting>
  <conditionalFormatting sqref="G74">
    <cfRule type="containsText" dxfId="91" priority="52" operator="containsText" text="Action Required">
      <formula>NOT(ISERROR(SEARCH("Action Required",G74)))</formula>
    </cfRule>
  </conditionalFormatting>
  <conditionalFormatting sqref="G74">
    <cfRule type="containsText" dxfId="90" priority="51" operator="containsText" text="Remove Old Tag">
      <formula>NOT(ISERROR(SEARCH("Remove Old Tag",G74)))</formula>
    </cfRule>
  </conditionalFormatting>
  <conditionalFormatting sqref="H74">
    <cfRule type="containsText" dxfId="89" priority="50" operator="containsText" text="New Sign Required">
      <formula>NOT(ISERROR(SEARCH("New Sign Required",H74)))</formula>
    </cfRule>
  </conditionalFormatting>
  <conditionalFormatting sqref="H74">
    <cfRule type="containsText" dxfId="88" priority="49" operator="containsText" text="Action Required">
      <formula>NOT(ISERROR(SEARCH("Action Required",H74)))</formula>
    </cfRule>
  </conditionalFormatting>
  <conditionalFormatting sqref="H74">
    <cfRule type="containsText" dxfId="87" priority="47" operator="containsText" text="Remove Old Sign">
      <formula>NOT(ISERROR(SEARCH("Remove Old Sign",H74)))</formula>
    </cfRule>
    <cfRule type="containsText" dxfId="86" priority="48" operator="containsText" text="Move Sign to New Location">
      <formula>NOT(ISERROR(SEARCH("Move Sign to New Location",H74)))</formula>
    </cfRule>
  </conditionalFormatting>
  <conditionalFormatting sqref="G74">
    <cfRule type="containsText" dxfId="85" priority="46" operator="containsText" text="New Tag Required">
      <formula>NOT(ISERROR(SEARCH("New Tag Required",G74)))</formula>
    </cfRule>
  </conditionalFormatting>
  <conditionalFormatting sqref="G74">
    <cfRule type="containsText" dxfId="84" priority="45" operator="containsText" text="Action Required">
      <formula>NOT(ISERROR(SEARCH("Action Required",G74)))</formula>
    </cfRule>
  </conditionalFormatting>
  <conditionalFormatting sqref="G74">
    <cfRule type="containsText" dxfId="83" priority="44" operator="containsText" text="Remove Old Tag">
      <formula>NOT(ISERROR(SEARCH("Remove Old Tag",G74)))</formula>
    </cfRule>
  </conditionalFormatting>
  <conditionalFormatting sqref="G52">
    <cfRule type="containsText" dxfId="82" priority="42" operator="containsText" text="New Tag Required">
      <formula>NOT(ISERROR(SEARCH("New Tag Required",G52)))</formula>
    </cfRule>
  </conditionalFormatting>
  <conditionalFormatting sqref="H52">
    <cfRule type="containsText" dxfId="81" priority="41" operator="containsText" text="New Sign Required">
      <formula>NOT(ISERROR(SEARCH("New Sign Required",H52)))</formula>
    </cfRule>
  </conditionalFormatting>
  <conditionalFormatting sqref="G52">
    <cfRule type="containsText" dxfId="80" priority="40" operator="containsText" text="Action Required">
      <formula>NOT(ISERROR(SEARCH("Action Required",G52)))</formula>
    </cfRule>
  </conditionalFormatting>
  <conditionalFormatting sqref="H52">
    <cfRule type="containsText" dxfId="79" priority="39" operator="containsText" text="Action Required">
      <formula>NOT(ISERROR(SEARCH("Action Required",H52)))</formula>
    </cfRule>
  </conditionalFormatting>
  <conditionalFormatting sqref="H52">
    <cfRule type="containsText" dxfId="78" priority="37" operator="containsText" text="Remove Old Sign">
      <formula>NOT(ISERROR(SEARCH("Remove Old Sign",H52)))</formula>
    </cfRule>
    <cfRule type="containsText" dxfId="77" priority="38" operator="containsText" text="Move Sign to New Location">
      <formula>NOT(ISERROR(SEARCH("Move Sign to New Location",H52)))</formula>
    </cfRule>
  </conditionalFormatting>
  <conditionalFormatting sqref="G52">
    <cfRule type="containsText" dxfId="76" priority="36" operator="containsText" text="Remove Old Tag">
      <formula>NOT(ISERROR(SEARCH("Remove Old Tag",G52)))</formula>
    </cfRule>
  </conditionalFormatting>
  <conditionalFormatting sqref="D52">
    <cfRule type="containsText" dxfId="75" priority="35" operator="containsText" text="Yes">
      <formula>NOT(ISERROR(SEARCH("Yes",D52)))</formula>
    </cfRule>
  </conditionalFormatting>
  <conditionalFormatting sqref="G52">
    <cfRule type="containsText" dxfId="74" priority="34" operator="containsText" text="New Tag Required">
      <formula>NOT(ISERROR(SEARCH("New Tag Required",G52)))</formula>
    </cfRule>
  </conditionalFormatting>
  <conditionalFormatting sqref="G52">
    <cfRule type="containsText" dxfId="73" priority="33" operator="containsText" text="Action Required">
      <formula>NOT(ISERROR(SEARCH("Action Required",G52)))</formula>
    </cfRule>
  </conditionalFormatting>
  <conditionalFormatting sqref="H52">
    <cfRule type="containsText" dxfId="72" priority="32" operator="containsText" text="New Sign Required">
      <formula>NOT(ISERROR(SEARCH("New Sign Required",H52)))</formula>
    </cfRule>
  </conditionalFormatting>
  <conditionalFormatting sqref="H52">
    <cfRule type="containsText" dxfId="71" priority="31" operator="containsText" text="Action Required">
      <formula>NOT(ISERROR(SEARCH("Action Required",H52)))</formula>
    </cfRule>
  </conditionalFormatting>
  <conditionalFormatting sqref="G52:H52">
    <cfRule type="containsText" dxfId="70" priority="29" operator="containsText" text="REMOVE">
      <formula>NOT(ISERROR(SEARCH("REMOVE",G52)))</formula>
    </cfRule>
    <cfRule type="containsText" dxfId="69" priority="30" operator="containsText" text="Remove">
      <formula>NOT(ISERROR(SEARCH("Remove",G52)))</formula>
    </cfRule>
  </conditionalFormatting>
  <conditionalFormatting sqref="G83:G88">
    <cfRule type="containsText" dxfId="27" priority="28" operator="containsText" text="New Tag Required">
      <formula>NOT(ISERROR(SEARCH("New Tag Required",G83)))</formula>
    </cfRule>
  </conditionalFormatting>
  <conditionalFormatting sqref="D77 D81 D83:D88">
    <cfRule type="containsText" dxfId="26" priority="27" operator="containsText" text="Yes">
      <formula>NOT(ISERROR(SEARCH("Yes",D77)))</formula>
    </cfRule>
  </conditionalFormatting>
  <conditionalFormatting sqref="H83:H88">
    <cfRule type="containsText" dxfId="25" priority="26" operator="containsText" text="New Sign Required">
      <formula>NOT(ISERROR(SEARCH("New Sign Required",H83)))</formula>
    </cfRule>
  </conditionalFormatting>
  <conditionalFormatting sqref="G83:H88">
    <cfRule type="containsText" dxfId="24" priority="25" operator="containsText" text="Action Required">
      <formula>NOT(ISERROR(SEARCH("Action Required",G83)))</formula>
    </cfRule>
  </conditionalFormatting>
  <conditionalFormatting sqref="G77">
    <cfRule type="containsText" dxfId="23" priority="24" operator="containsText" text="New Tag Required">
      <formula>NOT(ISERROR(SEARCH("New Tag Required",G77)))</formula>
    </cfRule>
  </conditionalFormatting>
  <conditionalFormatting sqref="H77">
    <cfRule type="containsText" dxfId="22" priority="23" operator="containsText" text="New Sign Required">
      <formula>NOT(ISERROR(SEARCH("New Sign Required",H77)))</formula>
    </cfRule>
  </conditionalFormatting>
  <conditionalFormatting sqref="G77">
    <cfRule type="containsText" dxfId="21" priority="22" operator="containsText" text="Action Required">
      <formula>NOT(ISERROR(SEARCH("Action Required",G77)))</formula>
    </cfRule>
  </conditionalFormatting>
  <conditionalFormatting sqref="H77">
    <cfRule type="containsText" dxfId="20" priority="21" operator="containsText" text="Action Required">
      <formula>NOT(ISERROR(SEARCH("Action Required",H77)))</formula>
    </cfRule>
  </conditionalFormatting>
  <conditionalFormatting sqref="G77">
    <cfRule type="containsText" dxfId="19" priority="20" operator="containsText" text="New Tag Required">
      <formula>NOT(ISERROR(SEARCH("New Tag Required",G77)))</formula>
    </cfRule>
  </conditionalFormatting>
  <conditionalFormatting sqref="D77">
    <cfRule type="containsText" dxfId="18" priority="19" operator="containsText" text="Yes">
      <formula>NOT(ISERROR(SEARCH("Yes",D77)))</formula>
    </cfRule>
  </conditionalFormatting>
  <conditionalFormatting sqref="G77">
    <cfRule type="containsText" dxfId="17" priority="18" operator="containsText" text="Action Required">
      <formula>NOT(ISERROR(SEARCH("Action Required",G77)))</formula>
    </cfRule>
  </conditionalFormatting>
  <conditionalFormatting sqref="D82">
    <cfRule type="containsText" dxfId="16" priority="17" operator="containsText" text="Yes">
      <formula>NOT(ISERROR(SEARCH("Yes",D82)))</formula>
    </cfRule>
  </conditionalFormatting>
  <conditionalFormatting sqref="D78:D80">
    <cfRule type="containsText" dxfId="15" priority="16" operator="containsText" text="Yes">
      <formula>NOT(ISERROR(SEARCH("Yes",D78)))</formula>
    </cfRule>
  </conditionalFormatting>
  <conditionalFormatting sqref="G78:G80">
    <cfRule type="containsText" dxfId="14" priority="15" operator="containsText" text="New Tag Required">
      <formula>NOT(ISERROR(SEARCH("New Tag Required",G78)))</formula>
    </cfRule>
  </conditionalFormatting>
  <conditionalFormatting sqref="H78:H80">
    <cfRule type="containsText" dxfId="13" priority="14" operator="containsText" text="New Sign Required">
      <formula>NOT(ISERROR(SEARCH("New Sign Required",H78)))</formula>
    </cfRule>
  </conditionalFormatting>
  <conditionalFormatting sqref="G78:G80">
    <cfRule type="containsText" dxfId="12" priority="13" operator="containsText" text="Action Required">
      <formula>NOT(ISERROR(SEARCH("Action Required",G78)))</formula>
    </cfRule>
  </conditionalFormatting>
  <conditionalFormatting sqref="H78:H80">
    <cfRule type="containsText" dxfId="11" priority="12" operator="containsText" text="Action Required">
      <formula>NOT(ISERROR(SEARCH("Action Required",H78)))</formula>
    </cfRule>
  </conditionalFormatting>
  <conditionalFormatting sqref="G81">
    <cfRule type="containsText" dxfId="10" priority="11" operator="containsText" text="New Tag Required">
      <formula>NOT(ISERROR(SEARCH("New Tag Required",G81)))</formula>
    </cfRule>
  </conditionalFormatting>
  <conditionalFormatting sqref="H81">
    <cfRule type="containsText" dxfId="9" priority="10" operator="containsText" text="New Sign Required">
      <formula>NOT(ISERROR(SEARCH("New Sign Required",H81)))</formula>
    </cfRule>
  </conditionalFormatting>
  <conditionalFormatting sqref="G81">
    <cfRule type="containsText" dxfId="8" priority="9" operator="containsText" text="Action Required">
      <formula>NOT(ISERROR(SEARCH("Action Required",G81)))</formula>
    </cfRule>
  </conditionalFormatting>
  <conditionalFormatting sqref="H81">
    <cfRule type="containsText" dxfId="7" priority="8" operator="containsText" text="Action Required">
      <formula>NOT(ISERROR(SEARCH("Action Required",H81)))</formula>
    </cfRule>
  </conditionalFormatting>
  <conditionalFormatting sqref="G82">
    <cfRule type="containsText" dxfId="6" priority="7" operator="containsText" text="New Tag Required">
      <formula>NOT(ISERROR(SEARCH("New Tag Required",G82)))</formula>
    </cfRule>
  </conditionalFormatting>
  <conditionalFormatting sqref="H82">
    <cfRule type="containsText" dxfId="5" priority="6" operator="containsText" text="New Sign Required">
      <formula>NOT(ISERROR(SEARCH("New Sign Required",H82)))</formula>
    </cfRule>
  </conditionalFormatting>
  <conditionalFormatting sqref="G82">
    <cfRule type="containsText" dxfId="4" priority="5" operator="containsText" text="Action Required">
      <formula>NOT(ISERROR(SEARCH("Action Required",G82)))</formula>
    </cfRule>
  </conditionalFormatting>
  <conditionalFormatting sqref="H82">
    <cfRule type="containsText" dxfId="3" priority="4" operator="containsText" text="Action Required">
      <formula>NOT(ISERROR(SEARCH("Action Required",H82)))</formula>
    </cfRule>
  </conditionalFormatting>
  <conditionalFormatting sqref="H77:H88">
    <cfRule type="containsText" dxfId="2" priority="2" operator="containsText" text="Remove Old Sign">
      <formula>NOT(ISERROR(SEARCH("Remove Old Sign",H77)))</formula>
    </cfRule>
    <cfRule type="containsText" dxfId="1" priority="3" operator="containsText" text="Move Sign to New Location">
      <formula>NOT(ISERROR(SEARCH("Move Sign to New Location",H77)))</formula>
    </cfRule>
  </conditionalFormatting>
  <conditionalFormatting sqref="G77:G88">
    <cfRule type="containsText" dxfId="0" priority="1" operator="containsText" text="Remove Old Tag">
      <formula>NOT(ISERROR(SEARCH("Remove Old Tag",G77)))</formula>
    </cfRule>
  </conditionalFormatting>
  <dataValidations count="2">
    <dataValidation type="list" allowBlank="1" showInputMessage="1" showErrorMessage="1" sqref="D6:D93">
      <formula1>YesNo</formula1>
    </dataValidation>
    <dataValidation type="list" allowBlank="1" showInputMessage="1" showErrorMessage="1" sqref="H219:H423">
      <formula1>DoorSignage</formula1>
    </dataValidation>
  </dataValidations>
  <pageMargins left="0.25" right="0.25" top="0.75" bottom="0.75" header="0.3" footer="0.3"/>
  <pageSetup paperSize="17" scale="6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H95:H218 H76 H89:H92</xm:sqref>
        </x14:dataValidation>
        <x14:dataValidation type="list" allowBlank="1" showInputMessage="1" showErrorMessage="1">
          <x14:formula1>
            <xm:f>Lookup!$A$1:$A$4</xm:f>
          </x14:formula1>
          <xm:sqref>G95:G218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G6:G76 G89:G92</xm:sqref>
        </x14:dataValidation>
        <x14:dataValidation type="list" allowBlank="1" showInputMessage="1" showErrorMessage="1">
          <x14:formula1>
            <xm:f>Lookup!$D$1:$D$10</xm:f>
          </x14:formula1>
          <xm:sqref>H6:H75</xm:sqref>
        </x14:dataValidation>
        <x14:dataValidation type="list" allowBlank="1" showInputMessage="1" showErrorMessage="1">
          <x14:formula1>
            <xm:f>Lookup!$F$1:$F$7</xm:f>
          </x14:formula1>
          <xm:sqref>J6:J75</xm:sqref>
        </x14:dataValidation>
        <x14:dataValidation type="list" allowBlank="1" showInputMessage="1" showErrorMessage="1">
          <x14:formula1>
            <xm:f>Lookup!$F$1:$F$8</xm:f>
          </x14:formula1>
          <xm:sqref>M6:M75</xm:sqref>
        </x14:dataValidation>
        <x14:dataValidation type="list" allowBlank="1" showInputMessage="1">
          <x14:formula1>
            <xm:f>Lookup!$E$1:$E$19</xm:f>
          </x14:formula1>
          <xm:sqref>C6:C76 C89:C218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>
          <x14:formula1>
            <xm:f>'U:\CAD\Projects\Key_Drawings\Open_Projects\DRAFT_KD0223\[DRAFT_KDU_0223_20160321.xlsx]Lookup'!#REF!</xm:f>
          </x14:formula1>
          <xm:sqref>C77:C88</xm:sqref>
        </x14:dataValidation>
        <x14:dataValidation type="list" allowBlank="1" showInputMessage="1" showErrorMessage="1">
          <x14:formula1>
            <xm:f>'U:\CAD\Projects\Key_Drawings\Open_Projects\DRAFT_KD0223\[DRAFT_KDU_0223_20160321.xlsx]Lookup'!#REF!</xm:f>
          </x14:formula1>
          <xm:sqref>H77:H88</xm:sqref>
        </x14:dataValidation>
        <x14:dataValidation type="list" allowBlank="1" showInputMessage="1" showErrorMessage="1">
          <x14:formula1>
            <xm:f>'U:\CAD\Projects\Key_Drawings\Open_Projects\DRAFT_KD0223\[DRAFT_KDU_0223_20160321.xlsx]Lookup'!#REF!</xm:f>
          </x14:formula1>
          <xm:sqref>G77:G88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"/>
  <sheetViews>
    <sheetView topLeftCell="A52" zoomScale="90" zoomScaleNormal="90" workbookViewId="0">
      <selection activeCell="A77" sqref="A77:E80"/>
    </sheetView>
  </sheetViews>
  <sheetFormatPr defaultColWidth="9.140625" defaultRowHeight="15" customHeight="1" x14ac:dyDescent="0.25"/>
  <cols>
    <col min="1" max="1" width="22.42578125" style="44" bestFit="1" customWidth="1"/>
    <col min="2" max="2" width="46" style="44" customWidth="1"/>
    <col min="3" max="3" width="24" style="37" customWidth="1"/>
    <col min="4" max="4" width="14.28515625" style="37" bestFit="1" customWidth="1"/>
    <col min="5" max="5" width="13.7109375" style="37" customWidth="1"/>
    <col min="6" max="6" width="18.5703125" style="37" customWidth="1"/>
    <col min="7" max="8" width="26.85546875" style="38" customWidth="1"/>
    <col min="9" max="16384" width="9.140625" style="37"/>
  </cols>
  <sheetData>
    <row r="1" spans="1:8" ht="15" customHeight="1" x14ac:dyDescent="0.25">
      <c r="A1" s="33" t="s">
        <v>7</v>
      </c>
      <c r="B1" s="34" t="str">
        <f>'KD Changes'!B1:C1</f>
        <v>0223</v>
      </c>
      <c r="C1" s="35"/>
      <c r="D1" s="17" t="s">
        <v>10</v>
      </c>
      <c r="E1" s="36">
        <f>'KD Changes'!G1</f>
        <v>43074</v>
      </c>
      <c r="F1" s="76">
        <v>43077</v>
      </c>
    </row>
    <row r="2" spans="1:8" ht="15" customHeight="1" x14ac:dyDescent="0.25">
      <c r="A2" s="39" t="s">
        <v>8</v>
      </c>
      <c r="B2" s="40" t="str">
        <f>VLOOKUP(B1,[1]BuildingList!A:B,2,FALSE)</f>
        <v>Warren Wright Medical Plaza</v>
      </c>
      <c r="C2" s="41"/>
      <c r="D2" s="42" t="s">
        <v>12</v>
      </c>
      <c r="E2" s="43" t="str">
        <f>'KD Changes'!G2</f>
        <v>Aaron Newell</v>
      </c>
      <c r="F2" s="77" t="s">
        <v>145</v>
      </c>
    </row>
    <row r="5" spans="1:8" s="29" customFormat="1" ht="15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8" ht="15" customHeight="1" thickTop="1" x14ac:dyDescent="0.25">
      <c r="A6" s="75" t="s">
        <v>172</v>
      </c>
      <c r="B6" s="75" t="s">
        <v>173</v>
      </c>
      <c r="C6" s="37" t="s">
        <v>64</v>
      </c>
      <c r="D6" s="46">
        <v>3166</v>
      </c>
      <c r="F6" s="29"/>
      <c r="G6" s="37"/>
      <c r="H6" s="37"/>
    </row>
    <row r="7" spans="1:8" ht="15" customHeight="1" x14ac:dyDescent="0.25">
      <c r="A7" s="75" t="s">
        <v>174</v>
      </c>
      <c r="B7" s="75" t="s">
        <v>175</v>
      </c>
      <c r="C7" s="37" t="s">
        <v>63</v>
      </c>
      <c r="D7" s="46">
        <v>264</v>
      </c>
      <c r="F7" s="29"/>
      <c r="G7" s="37"/>
      <c r="H7" s="37"/>
    </row>
    <row r="8" spans="1:8" ht="15" customHeight="1" x14ac:dyDescent="0.25">
      <c r="A8" s="75" t="s">
        <v>176</v>
      </c>
      <c r="B8" s="75" t="s">
        <v>177</v>
      </c>
      <c r="C8" s="37" t="s">
        <v>72</v>
      </c>
      <c r="D8" s="46">
        <v>0</v>
      </c>
      <c r="F8" s="29"/>
      <c r="G8" s="37"/>
      <c r="H8" s="37"/>
    </row>
    <row r="9" spans="1:8" ht="15" customHeight="1" x14ac:dyDescent="0.25">
      <c r="A9" s="75" t="s">
        <v>178</v>
      </c>
      <c r="B9" s="75" t="s">
        <v>179</v>
      </c>
      <c r="C9" s="37" t="s">
        <v>72</v>
      </c>
      <c r="D9" s="55">
        <v>0</v>
      </c>
      <c r="F9" s="29"/>
      <c r="G9" s="37"/>
      <c r="H9" s="37"/>
    </row>
    <row r="10" spans="1:8" ht="15" customHeight="1" x14ac:dyDescent="0.25">
      <c r="A10" s="75" t="s">
        <v>176</v>
      </c>
      <c r="B10" s="75" t="s">
        <v>177</v>
      </c>
      <c r="C10" s="37" t="s">
        <v>64</v>
      </c>
      <c r="D10" s="46">
        <v>329</v>
      </c>
      <c r="F10" s="29"/>
    </row>
    <row r="11" spans="1:8" ht="15" customHeight="1" x14ac:dyDescent="0.25">
      <c r="A11" s="75" t="s">
        <v>180</v>
      </c>
      <c r="B11" s="75" t="s">
        <v>181</v>
      </c>
      <c r="C11" s="37" t="s">
        <v>64</v>
      </c>
      <c r="D11" s="46">
        <v>110</v>
      </c>
      <c r="F11" s="29"/>
    </row>
    <row r="12" spans="1:8" ht="15" customHeight="1" x14ac:dyDescent="0.25">
      <c r="A12" s="75" t="s">
        <v>182</v>
      </c>
      <c r="B12" s="75" t="s">
        <v>183</v>
      </c>
      <c r="C12" s="37" t="s">
        <v>64</v>
      </c>
      <c r="D12" s="46">
        <v>233</v>
      </c>
      <c r="F12" s="29"/>
    </row>
    <row r="13" spans="1:8" ht="15" customHeight="1" x14ac:dyDescent="0.25">
      <c r="A13" s="75" t="s">
        <v>184</v>
      </c>
      <c r="B13" s="75" t="s">
        <v>185</v>
      </c>
      <c r="C13" s="37" t="s">
        <v>64</v>
      </c>
      <c r="D13" s="46">
        <v>98</v>
      </c>
      <c r="F13" s="29"/>
    </row>
    <row r="14" spans="1:8" ht="15" customHeight="1" x14ac:dyDescent="0.25">
      <c r="A14" s="75" t="s">
        <v>186</v>
      </c>
      <c r="B14" s="75" t="s">
        <v>187</v>
      </c>
      <c r="C14" s="37" t="s">
        <v>64</v>
      </c>
      <c r="D14" s="46">
        <v>2090</v>
      </c>
      <c r="F14" s="29"/>
    </row>
    <row r="15" spans="1:8" ht="15" customHeight="1" x14ac:dyDescent="0.25">
      <c r="A15" s="75" t="s">
        <v>188</v>
      </c>
      <c r="B15" s="75" t="s">
        <v>189</v>
      </c>
      <c r="C15" s="37" t="s">
        <v>64</v>
      </c>
      <c r="D15" s="46">
        <v>111</v>
      </c>
      <c r="F15" s="29"/>
    </row>
    <row r="16" spans="1:8" ht="15" customHeight="1" x14ac:dyDescent="0.25">
      <c r="A16" s="75" t="s">
        <v>190</v>
      </c>
      <c r="B16" s="75" t="s">
        <v>191</v>
      </c>
      <c r="C16" s="37" t="s">
        <v>64</v>
      </c>
      <c r="D16" s="46">
        <v>96</v>
      </c>
      <c r="F16" s="29"/>
    </row>
    <row r="17" spans="1:6" ht="15" customHeight="1" x14ac:dyDescent="0.25">
      <c r="A17" s="75" t="s">
        <v>192</v>
      </c>
      <c r="B17" s="75" t="s">
        <v>193</v>
      </c>
      <c r="C17" s="37" t="s">
        <v>63</v>
      </c>
      <c r="D17" s="46">
        <v>78</v>
      </c>
      <c r="F17" s="29"/>
    </row>
    <row r="18" spans="1:6" ht="15" customHeight="1" x14ac:dyDescent="0.25">
      <c r="A18" s="75" t="s">
        <v>194</v>
      </c>
      <c r="B18" s="75" t="s">
        <v>195</v>
      </c>
      <c r="C18" s="37" t="s">
        <v>63</v>
      </c>
      <c r="D18" s="46">
        <v>75</v>
      </c>
      <c r="F18" s="29"/>
    </row>
    <row r="19" spans="1:6" ht="15" customHeight="1" x14ac:dyDescent="0.25">
      <c r="A19" s="75" t="s">
        <v>196</v>
      </c>
      <c r="B19" s="75" t="s">
        <v>197</v>
      </c>
      <c r="C19" s="37" t="s">
        <v>64</v>
      </c>
      <c r="D19" s="46">
        <v>159</v>
      </c>
      <c r="F19" s="29"/>
    </row>
    <row r="20" spans="1:6" ht="15" customHeight="1" x14ac:dyDescent="0.25">
      <c r="A20" s="75" t="s">
        <v>198</v>
      </c>
      <c r="B20" s="75" t="s">
        <v>199</v>
      </c>
      <c r="C20" s="37" t="s">
        <v>64</v>
      </c>
      <c r="D20" s="46">
        <v>507</v>
      </c>
      <c r="F20" s="29"/>
    </row>
    <row r="21" spans="1:6" ht="15" customHeight="1" x14ac:dyDescent="0.25">
      <c r="A21" s="75" t="s">
        <v>200</v>
      </c>
      <c r="B21" s="75" t="s">
        <v>201</v>
      </c>
      <c r="C21" s="37" t="s">
        <v>64</v>
      </c>
      <c r="D21" s="47">
        <v>60</v>
      </c>
      <c r="F21" s="29"/>
    </row>
    <row r="22" spans="1:6" ht="15" customHeight="1" x14ac:dyDescent="0.25">
      <c r="A22" s="75" t="s">
        <v>202</v>
      </c>
      <c r="B22" s="75" t="s">
        <v>203</v>
      </c>
      <c r="C22" s="37" t="s">
        <v>64</v>
      </c>
      <c r="D22" s="46">
        <v>81</v>
      </c>
      <c r="F22" s="29"/>
    </row>
    <row r="23" spans="1:6" ht="15" customHeight="1" x14ac:dyDescent="0.25">
      <c r="A23" s="75" t="s">
        <v>204</v>
      </c>
      <c r="B23" s="75" t="s">
        <v>205</v>
      </c>
      <c r="C23" s="37" t="s">
        <v>64</v>
      </c>
      <c r="D23" s="46">
        <v>44</v>
      </c>
      <c r="F23" s="29"/>
    </row>
    <row r="24" spans="1:6" ht="15" customHeight="1" x14ac:dyDescent="0.25">
      <c r="A24" s="75" t="s">
        <v>206</v>
      </c>
      <c r="B24" s="75" t="s">
        <v>207</v>
      </c>
      <c r="C24" s="37" t="s">
        <v>64</v>
      </c>
      <c r="D24" s="46">
        <v>48</v>
      </c>
      <c r="F24" s="29"/>
    </row>
    <row r="25" spans="1:6" ht="15" customHeight="1" x14ac:dyDescent="0.25">
      <c r="A25" s="75" t="s">
        <v>208</v>
      </c>
      <c r="B25" s="75" t="s">
        <v>209</v>
      </c>
      <c r="C25" s="37" t="s">
        <v>64</v>
      </c>
      <c r="D25" s="46">
        <v>123</v>
      </c>
      <c r="F25" s="29"/>
    </row>
    <row r="26" spans="1:6" ht="15" customHeight="1" x14ac:dyDescent="0.25">
      <c r="A26" s="75" t="s">
        <v>213</v>
      </c>
      <c r="B26" s="75" t="s">
        <v>212</v>
      </c>
      <c r="C26" s="37" t="s">
        <v>63</v>
      </c>
      <c r="D26" s="46">
        <v>59</v>
      </c>
      <c r="F26" s="29"/>
    </row>
    <row r="27" spans="1:6" ht="15" customHeight="1" x14ac:dyDescent="0.25">
      <c r="A27" s="75" t="s">
        <v>210</v>
      </c>
      <c r="B27" s="75" t="s">
        <v>211</v>
      </c>
      <c r="C27" s="37" t="s">
        <v>64</v>
      </c>
      <c r="D27" s="46">
        <v>167</v>
      </c>
      <c r="F27" s="29"/>
    </row>
    <row r="28" spans="1:6" ht="15" customHeight="1" x14ac:dyDescent="0.25">
      <c r="A28" s="75" t="s">
        <v>214</v>
      </c>
      <c r="B28" s="75" t="s">
        <v>215</v>
      </c>
      <c r="C28" s="37" t="s">
        <v>64</v>
      </c>
      <c r="D28" s="46">
        <v>0</v>
      </c>
      <c r="F28" s="29"/>
    </row>
    <row r="29" spans="1:6" ht="15" customHeight="1" x14ac:dyDescent="0.25">
      <c r="A29" s="75" t="s">
        <v>216</v>
      </c>
      <c r="B29" s="75" t="s">
        <v>217</v>
      </c>
      <c r="C29" s="37" t="s">
        <v>64</v>
      </c>
      <c r="D29" s="46">
        <v>61</v>
      </c>
      <c r="F29" s="29"/>
    </row>
    <row r="30" spans="1:6" ht="15" customHeight="1" x14ac:dyDescent="0.25">
      <c r="A30" s="75" t="s">
        <v>218</v>
      </c>
      <c r="B30" s="75" t="s">
        <v>219</v>
      </c>
      <c r="C30" s="37" t="s">
        <v>72</v>
      </c>
      <c r="D30" s="46">
        <v>0</v>
      </c>
      <c r="F30" s="29"/>
    </row>
    <row r="31" spans="1:6" ht="15" customHeight="1" x14ac:dyDescent="0.25">
      <c r="A31" s="75" t="s">
        <v>220</v>
      </c>
      <c r="B31" s="75" t="s">
        <v>221</v>
      </c>
      <c r="C31" s="37" t="s">
        <v>64</v>
      </c>
      <c r="D31" s="46">
        <v>227</v>
      </c>
      <c r="E31" s="46"/>
      <c r="F31" s="29"/>
    </row>
    <row r="32" spans="1:6" ht="15" customHeight="1" x14ac:dyDescent="0.25">
      <c r="A32" s="75" t="s">
        <v>222</v>
      </c>
      <c r="B32" s="75" t="s">
        <v>223</v>
      </c>
      <c r="C32" s="37" t="s">
        <v>64</v>
      </c>
      <c r="D32" s="46">
        <v>107</v>
      </c>
      <c r="E32" s="46"/>
      <c r="F32" s="29"/>
    </row>
    <row r="33" spans="1:6" ht="15" customHeight="1" x14ac:dyDescent="0.25">
      <c r="A33" s="75" t="s">
        <v>224</v>
      </c>
      <c r="B33" s="75" t="s">
        <v>225</v>
      </c>
      <c r="C33" s="37" t="s">
        <v>64</v>
      </c>
      <c r="D33" s="46">
        <v>68</v>
      </c>
      <c r="E33" s="46"/>
      <c r="F33" s="29"/>
    </row>
    <row r="34" spans="1:6" ht="15" customHeight="1" x14ac:dyDescent="0.25">
      <c r="A34" s="75" t="s">
        <v>230</v>
      </c>
      <c r="B34" s="75" t="s">
        <v>231</v>
      </c>
      <c r="C34" s="37" t="s">
        <v>64</v>
      </c>
      <c r="D34" s="46">
        <v>107</v>
      </c>
      <c r="E34" s="46"/>
      <c r="F34" s="29"/>
    </row>
    <row r="35" spans="1:6" ht="15" customHeight="1" x14ac:dyDescent="0.25">
      <c r="A35" s="75" t="s">
        <v>226</v>
      </c>
      <c r="B35" s="75" t="s">
        <v>227</v>
      </c>
      <c r="C35" s="37" t="s">
        <v>64</v>
      </c>
      <c r="D35" s="46">
        <v>101</v>
      </c>
      <c r="E35" s="46"/>
      <c r="F35" s="29"/>
    </row>
    <row r="36" spans="1:6" ht="15" customHeight="1" x14ac:dyDescent="0.25">
      <c r="A36" s="75" t="s">
        <v>228</v>
      </c>
      <c r="B36" s="75" t="s">
        <v>229</v>
      </c>
      <c r="C36" s="37" t="s">
        <v>72</v>
      </c>
      <c r="D36" s="46">
        <v>0</v>
      </c>
      <c r="E36" s="46"/>
      <c r="F36" s="29"/>
    </row>
    <row r="37" spans="1:6" ht="15" customHeight="1" x14ac:dyDescent="0.25">
      <c r="A37" s="75" t="s">
        <v>232</v>
      </c>
      <c r="B37" s="75" t="s">
        <v>233</v>
      </c>
      <c r="C37" s="37" t="s">
        <v>72</v>
      </c>
      <c r="D37" s="46">
        <v>0</v>
      </c>
      <c r="E37" s="46"/>
      <c r="F37" s="29"/>
    </row>
    <row r="38" spans="1:6" ht="15" customHeight="1" x14ac:dyDescent="0.25">
      <c r="A38" s="75" t="s">
        <v>234</v>
      </c>
      <c r="B38" s="75" t="s">
        <v>235</v>
      </c>
      <c r="C38" s="37" t="s">
        <v>64</v>
      </c>
      <c r="D38" s="46">
        <v>107</v>
      </c>
      <c r="E38" s="46"/>
      <c r="F38" s="29"/>
    </row>
    <row r="39" spans="1:6" ht="15" customHeight="1" x14ac:dyDescent="0.25">
      <c r="A39" s="75" t="s">
        <v>236</v>
      </c>
      <c r="B39" s="75" t="s">
        <v>237</v>
      </c>
      <c r="C39" s="37" t="s">
        <v>64</v>
      </c>
      <c r="D39" s="46">
        <v>524</v>
      </c>
      <c r="E39" s="46"/>
    </row>
    <row r="40" spans="1:6" ht="15" customHeight="1" x14ac:dyDescent="0.25">
      <c r="A40" s="75" t="s">
        <v>238</v>
      </c>
      <c r="B40" s="75" t="s">
        <v>239</v>
      </c>
      <c r="C40" s="37" t="s">
        <v>64</v>
      </c>
      <c r="D40" s="46">
        <v>107</v>
      </c>
      <c r="E40" s="46"/>
    </row>
    <row r="41" spans="1:6" ht="15" customHeight="1" x14ac:dyDescent="0.25">
      <c r="A41" s="75" t="s">
        <v>240</v>
      </c>
      <c r="B41" s="75" t="s">
        <v>241</v>
      </c>
      <c r="C41" s="37" t="s">
        <v>72</v>
      </c>
      <c r="D41" s="46">
        <v>0</v>
      </c>
      <c r="E41" s="46"/>
    </row>
    <row r="42" spans="1:6" ht="15" customHeight="1" x14ac:dyDescent="0.25">
      <c r="A42" s="75" t="s">
        <v>242</v>
      </c>
      <c r="B42" s="75" t="s">
        <v>243</v>
      </c>
      <c r="C42" s="37" t="s">
        <v>64</v>
      </c>
      <c r="D42" s="46">
        <v>150</v>
      </c>
      <c r="E42" s="46"/>
    </row>
    <row r="43" spans="1:6" ht="15" customHeight="1" x14ac:dyDescent="0.25">
      <c r="A43" s="75" t="s">
        <v>244</v>
      </c>
      <c r="B43" s="75" t="s">
        <v>245</v>
      </c>
      <c r="C43" s="37" t="s">
        <v>64</v>
      </c>
      <c r="D43" s="49">
        <v>227</v>
      </c>
      <c r="E43" s="46"/>
    </row>
    <row r="44" spans="1:6" ht="15" customHeight="1" x14ac:dyDescent="0.25">
      <c r="A44" s="75" t="s">
        <v>246</v>
      </c>
      <c r="B44" s="75" t="s">
        <v>247</v>
      </c>
      <c r="C44" s="37" t="s">
        <v>72</v>
      </c>
      <c r="D44" s="49">
        <v>0</v>
      </c>
      <c r="E44" s="46"/>
    </row>
    <row r="45" spans="1:6" ht="15" customHeight="1" x14ac:dyDescent="0.25">
      <c r="A45" s="75" t="s">
        <v>248</v>
      </c>
      <c r="B45" s="75" t="s">
        <v>249</v>
      </c>
      <c r="C45" s="37" t="s">
        <v>64</v>
      </c>
      <c r="D45" s="50">
        <v>107</v>
      </c>
      <c r="E45" s="46"/>
    </row>
    <row r="46" spans="1:6" ht="15" customHeight="1" x14ac:dyDescent="0.25">
      <c r="A46" s="75" t="s">
        <v>250</v>
      </c>
      <c r="B46" s="75" t="s">
        <v>251</v>
      </c>
      <c r="C46" s="37" t="s">
        <v>64</v>
      </c>
      <c r="D46" s="49">
        <v>101</v>
      </c>
      <c r="E46" s="46"/>
    </row>
    <row r="47" spans="1:6" ht="15" customHeight="1" x14ac:dyDescent="0.25">
      <c r="A47" s="75" t="s">
        <v>252</v>
      </c>
      <c r="B47" s="75" t="s">
        <v>253</v>
      </c>
      <c r="C47" s="37" t="s">
        <v>64</v>
      </c>
      <c r="D47" s="49">
        <v>107</v>
      </c>
      <c r="E47" s="46"/>
    </row>
    <row r="48" spans="1:6" ht="15" customHeight="1" x14ac:dyDescent="0.25">
      <c r="A48" s="75" t="s">
        <v>254</v>
      </c>
      <c r="B48" s="75" t="s">
        <v>255</v>
      </c>
      <c r="C48" s="37" t="s">
        <v>64</v>
      </c>
      <c r="D48" s="46">
        <v>136</v>
      </c>
      <c r="E48" s="46"/>
    </row>
    <row r="49" spans="1:5" ht="15" customHeight="1" x14ac:dyDescent="0.25">
      <c r="A49" s="75" t="s">
        <v>256</v>
      </c>
      <c r="B49" s="75" t="s">
        <v>257</v>
      </c>
      <c r="C49" s="37" t="s">
        <v>64</v>
      </c>
      <c r="D49" s="46">
        <v>107</v>
      </c>
      <c r="E49" s="46"/>
    </row>
    <row r="50" spans="1:5" ht="15" customHeight="1" x14ac:dyDescent="0.25">
      <c r="A50" s="75" t="s">
        <v>258</v>
      </c>
      <c r="B50" s="75" t="s">
        <v>259</v>
      </c>
      <c r="C50" s="37" t="s">
        <v>72</v>
      </c>
      <c r="D50" s="46">
        <v>0</v>
      </c>
      <c r="E50" s="46"/>
    </row>
    <row r="51" spans="1:5" ht="15" customHeight="1" x14ac:dyDescent="0.25">
      <c r="A51" s="75" t="s">
        <v>261</v>
      </c>
      <c r="B51" s="75" t="s">
        <v>262</v>
      </c>
      <c r="C51" s="37" t="s">
        <v>64</v>
      </c>
      <c r="D51" s="46">
        <v>107</v>
      </c>
      <c r="E51" s="46"/>
    </row>
    <row r="52" spans="1:5" ht="15" customHeight="1" x14ac:dyDescent="0.25">
      <c r="A52" s="75" t="s">
        <v>263</v>
      </c>
      <c r="B52" s="75" t="s">
        <v>264</v>
      </c>
      <c r="C52" s="37" t="s">
        <v>72</v>
      </c>
      <c r="D52" s="46">
        <v>0</v>
      </c>
      <c r="E52" s="46"/>
    </row>
    <row r="53" spans="1:5" ht="15" customHeight="1" x14ac:dyDescent="0.25">
      <c r="A53" s="75" t="s">
        <v>265</v>
      </c>
      <c r="B53" s="75" t="s">
        <v>266</v>
      </c>
      <c r="C53" s="37" t="s">
        <v>64</v>
      </c>
      <c r="D53" s="47">
        <v>566</v>
      </c>
      <c r="E53" s="46"/>
    </row>
    <row r="54" spans="1:5" ht="15" customHeight="1" x14ac:dyDescent="0.25">
      <c r="A54" s="75" t="s">
        <v>301</v>
      </c>
      <c r="B54" s="75" t="s">
        <v>306</v>
      </c>
      <c r="C54" s="37" t="s">
        <v>63</v>
      </c>
      <c r="D54" s="46">
        <v>194</v>
      </c>
      <c r="E54" s="46"/>
    </row>
    <row r="55" spans="1:5" ht="15" customHeight="1" x14ac:dyDescent="0.25">
      <c r="A55" s="75" t="s">
        <v>302</v>
      </c>
      <c r="B55" s="75" t="s">
        <v>307</v>
      </c>
      <c r="C55" s="37" t="s">
        <v>63</v>
      </c>
      <c r="D55" s="46">
        <v>214</v>
      </c>
    </row>
    <row r="56" spans="1:5" ht="15" customHeight="1" x14ac:dyDescent="0.25">
      <c r="A56" s="75" t="s">
        <v>303</v>
      </c>
      <c r="B56" s="75" t="s">
        <v>308</v>
      </c>
      <c r="C56" s="37" t="s">
        <v>63</v>
      </c>
      <c r="D56" s="46">
        <v>253</v>
      </c>
    </row>
    <row r="57" spans="1:5" ht="15" customHeight="1" x14ac:dyDescent="0.25">
      <c r="A57" s="75" t="s">
        <v>304</v>
      </c>
      <c r="B57" s="75" t="s">
        <v>309</v>
      </c>
      <c r="C57" s="37" t="s">
        <v>63</v>
      </c>
      <c r="D57" s="37">
        <v>272</v>
      </c>
    </row>
    <row r="58" spans="1:5" ht="15" customHeight="1" x14ac:dyDescent="0.25">
      <c r="A58" s="75" t="s">
        <v>305</v>
      </c>
      <c r="B58" s="75" t="s">
        <v>310</v>
      </c>
      <c r="C58" s="37" t="s">
        <v>63</v>
      </c>
      <c r="D58" s="37">
        <v>23</v>
      </c>
    </row>
    <row r="59" spans="1:5" ht="15" customHeight="1" x14ac:dyDescent="0.25">
      <c r="A59" s="75" t="s">
        <v>267</v>
      </c>
      <c r="B59" s="75" t="s">
        <v>268</v>
      </c>
      <c r="C59" s="37" t="s">
        <v>64</v>
      </c>
      <c r="D59" s="37">
        <v>164</v>
      </c>
    </row>
    <row r="60" spans="1:5" ht="15" customHeight="1" x14ac:dyDescent="0.25">
      <c r="A60" s="75" t="s">
        <v>269</v>
      </c>
      <c r="B60" s="75" t="s">
        <v>270</v>
      </c>
      <c r="C60" s="37" t="s">
        <v>64</v>
      </c>
      <c r="D60" s="37">
        <v>124</v>
      </c>
    </row>
    <row r="61" spans="1:5" ht="15" customHeight="1" x14ac:dyDescent="0.25">
      <c r="A61" s="75" t="s">
        <v>271</v>
      </c>
      <c r="B61" s="75" t="s">
        <v>272</v>
      </c>
      <c r="C61" s="37" t="s">
        <v>64</v>
      </c>
      <c r="D61" s="37">
        <v>130</v>
      </c>
    </row>
    <row r="62" spans="1:5" ht="15" customHeight="1" x14ac:dyDescent="0.25">
      <c r="A62" s="75" t="s">
        <v>273</v>
      </c>
      <c r="B62" s="75" t="s">
        <v>274</v>
      </c>
      <c r="C62" s="37" t="s">
        <v>64</v>
      </c>
      <c r="D62" s="37">
        <v>123</v>
      </c>
    </row>
    <row r="63" spans="1:5" ht="15" customHeight="1" x14ac:dyDescent="0.25">
      <c r="A63" s="75" t="s">
        <v>275</v>
      </c>
      <c r="B63" s="75" t="s">
        <v>276</v>
      </c>
      <c r="C63" s="37" t="s">
        <v>64</v>
      </c>
      <c r="D63" s="37">
        <v>139</v>
      </c>
    </row>
    <row r="64" spans="1:5" ht="15" customHeight="1" x14ac:dyDescent="0.25">
      <c r="A64" s="75" t="s">
        <v>277</v>
      </c>
      <c r="B64" s="75" t="s">
        <v>278</v>
      </c>
      <c r="C64" s="37" t="s">
        <v>64</v>
      </c>
      <c r="D64" s="37">
        <v>136</v>
      </c>
    </row>
    <row r="65" spans="1:5" ht="15" customHeight="1" x14ac:dyDescent="0.25">
      <c r="A65" s="75" t="s">
        <v>279</v>
      </c>
      <c r="B65" s="75" t="s">
        <v>280</v>
      </c>
      <c r="C65" s="37" t="s">
        <v>64</v>
      </c>
      <c r="D65" s="37">
        <v>136</v>
      </c>
    </row>
    <row r="66" spans="1:5" ht="15" customHeight="1" x14ac:dyDescent="0.25">
      <c r="A66" s="75" t="s">
        <v>281</v>
      </c>
      <c r="B66" s="75" t="s">
        <v>282</v>
      </c>
      <c r="C66" s="37" t="s">
        <v>64</v>
      </c>
      <c r="D66" s="37">
        <v>136</v>
      </c>
    </row>
    <row r="67" spans="1:5" ht="15" customHeight="1" x14ac:dyDescent="0.25">
      <c r="A67" s="75" t="s">
        <v>283</v>
      </c>
      <c r="B67" s="75" t="s">
        <v>284</v>
      </c>
      <c r="C67" s="37" t="s">
        <v>64</v>
      </c>
      <c r="D67" s="37">
        <v>135</v>
      </c>
    </row>
    <row r="68" spans="1:5" ht="15" customHeight="1" x14ac:dyDescent="0.25">
      <c r="A68" s="75" t="s">
        <v>285</v>
      </c>
      <c r="B68" s="75" t="s">
        <v>286</v>
      </c>
      <c r="C68" s="37" t="s">
        <v>64</v>
      </c>
      <c r="D68" s="37">
        <v>121</v>
      </c>
    </row>
    <row r="69" spans="1:5" ht="15" customHeight="1" x14ac:dyDescent="0.25">
      <c r="A69" s="75" t="s">
        <v>287</v>
      </c>
      <c r="B69" s="75" t="s">
        <v>288</v>
      </c>
      <c r="C69" s="37" t="s">
        <v>72</v>
      </c>
      <c r="D69" s="37">
        <v>0</v>
      </c>
    </row>
    <row r="70" spans="1:5" ht="15" customHeight="1" x14ac:dyDescent="0.25">
      <c r="A70" s="75" t="s">
        <v>289</v>
      </c>
      <c r="B70" s="75" t="s">
        <v>290</v>
      </c>
      <c r="C70" s="37" t="s">
        <v>72</v>
      </c>
      <c r="D70" s="37">
        <v>0</v>
      </c>
    </row>
    <row r="71" spans="1:5" ht="15" customHeight="1" x14ac:dyDescent="0.25">
      <c r="A71" s="75" t="s">
        <v>291</v>
      </c>
      <c r="B71" s="75" t="s">
        <v>292</v>
      </c>
      <c r="C71" s="37" t="s">
        <v>64</v>
      </c>
      <c r="D71" s="37">
        <v>297</v>
      </c>
    </row>
    <row r="72" spans="1:5" ht="15" customHeight="1" x14ac:dyDescent="0.25">
      <c r="A72" s="75" t="s">
        <v>311</v>
      </c>
      <c r="B72" s="75" t="s">
        <v>312</v>
      </c>
      <c r="C72" s="37" t="s">
        <v>63</v>
      </c>
      <c r="D72" s="37">
        <v>41</v>
      </c>
    </row>
    <row r="73" spans="1:5" ht="15" customHeight="1" x14ac:dyDescent="0.25">
      <c r="A73" s="75" t="s">
        <v>293</v>
      </c>
      <c r="B73" s="75" t="s">
        <v>294</v>
      </c>
      <c r="C73" s="37" t="s">
        <v>64</v>
      </c>
      <c r="D73" s="37">
        <v>45</v>
      </c>
    </row>
    <row r="74" spans="1:5" ht="15" customHeight="1" x14ac:dyDescent="0.25">
      <c r="A74" s="75" t="s">
        <v>295</v>
      </c>
      <c r="B74" s="75" t="s">
        <v>296</v>
      </c>
      <c r="C74" s="37" t="s">
        <v>72</v>
      </c>
      <c r="D74" s="37">
        <v>0</v>
      </c>
    </row>
    <row r="75" spans="1:5" ht="15" customHeight="1" x14ac:dyDescent="0.25">
      <c r="A75" s="75" t="s">
        <v>297</v>
      </c>
      <c r="B75" s="75" t="s">
        <v>298</v>
      </c>
      <c r="C75" s="37" t="s">
        <v>63</v>
      </c>
      <c r="D75" s="37">
        <v>211</v>
      </c>
    </row>
    <row r="76" spans="1:5" ht="15" customHeight="1" x14ac:dyDescent="0.25">
      <c r="A76" s="75" t="s">
        <v>299</v>
      </c>
      <c r="B76" s="75" t="s">
        <v>300</v>
      </c>
      <c r="C76" s="37" t="s">
        <v>64</v>
      </c>
      <c r="D76" s="16">
        <v>1491</v>
      </c>
    </row>
    <row r="77" spans="1:5" ht="15" customHeight="1" x14ac:dyDescent="0.25">
      <c r="A77" s="82" t="s">
        <v>314</v>
      </c>
      <c r="B77" s="75" t="s">
        <v>315</v>
      </c>
      <c r="C77" s="37" t="s">
        <v>63</v>
      </c>
      <c r="E77" s="37" t="s">
        <v>316</v>
      </c>
    </row>
    <row r="78" spans="1:5" ht="15" customHeight="1" x14ac:dyDescent="0.25">
      <c r="A78" s="82" t="s">
        <v>317</v>
      </c>
      <c r="B78" s="75" t="s">
        <v>318</v>
      </c>
      <c r="C78" s="37" t="s">
        <v>63</v>
      </c>
    </row>
    <row r="79" spans="1:5" ht="15" customHeight="1" x14ac:dyDescent="0.25">
      <c r="A79" s="82" t="s">
        <v>319</v>
      </c>
      <c r="B79" s="75" t="s">
        <v>320</v>
      </c>
      <c r="C79" s="37" t="s">
        <v>72</v>
      </c>
      <c r="E79" s="37" t="s">
        <v>321</v>
      </c>
    </row>
    <row r="80" spans="1:5" ht="15" customHeight="1" x14ac:dyDescent="0.25">
      <c r="A80" s="82" t="s">
        <v>322</v>
      </c>
      <c r="B80" s="75" t="s">
        <v>323</v>
      </c>
      <c r="C80" s="37" t="s">
        <v>72</v>
      </c>
      <c r="E80" s="37" t="s">
        <v>324</v>
      </c>
    </row>
    <row r="81" spans="3:3" ht="15" customHeight="1" x14ac:dyDescent="0.25">
      <c r="C81" s="38"/>
    </row>
    <row r="82" spans="3:3" ht="15" customHeight="1" x14ac:dyDescent="0.25">
      <c r="C82" s="38"/>
    </row>
    <row r="83" spans="3:3" ht="15" customHeight="1" x14ac:dyDescent="0.25">
      <c r="C83" s="38"/>
    </row>
    <row r="200" spans="3:3" ht="15" customHeight="1" x14ac:dyDescent="0.25">
      <c r="C200" s="37" t="s">
        <v>29</v>
      </c>
    </row>
  </sheetData>
  <sheetProtection insertRows="0" deleteRows="0" selectLockedCells="1"/>
  <conditionalFormatting sqref="D81:D99">
    <cfRule type="containsText" dxfId="68" priority="19" operator="containsText" text="Yes">
      <formula>NOT(ISERROR(SEARCH("Yes",D81)))</formula>
    </cfRule>
  </conditionalFormatting>
  <conditionalFormatting sqref="F39:F99 F200:F421">
    <cfRule type="containsText" dxfId="67" priority="18" operator="containsText" text="New Sign Required">
      <formula>NOT(ISERROR(SEARCH("New Sign Required",F39)))</formula>
    </cfRule>
  </conditionalFormatting>
  <conditionalFormatting sqref="F39:F99">
    <cfRule type="containsText" dxfId="66" priority="16" operator="containsText" text="Action Required">
      <formula>NOT(ISERROR(SEARCH("Action Required",F39)))</formula>
    </cfRule>
  </conditionalFormatting>
  <conditionalFormatting sqref="D100:D199">
    <cfRule type="containsText" dxfId="65" priority="11" operator="containsText" text="Yes">
      <formula>NOT(ISERROR(SEARCH("Yes",D100)))</formula>
    </cfRule>
  </conditionalFormatting>
  <conditionalFormatting sqref="F100:F199">
    <cfRule type="containsText" dxfId="64" priority="10" operator="containsText" text="New Sign Required">
      <formula>NOT(ISERROR(SEARCH("New Sign Required",F100)))</formula>
    </cfRule>
  </conditionalFormatting>
  <conditionalFormatting sqref="F100:F199">
    <cfRule type="containsText" dxfId="63" priority="8" operator="containsText" text="Action Required">
      <formula>NOT(ISERROR(SEARCH("Action Required",F100)))</formula>
    </cfRule>
  </conditionalFormatting>
  <conditionalFormatting sqref="F3:F4 F39:F1048576">
    <cfRule type="containsText" dxfId="62" priority="6" operator="containsText" text="Remove Old Sign">
      <formula>NOT(ISERROR(SEARCH("Remove Old Sign",F3)))</formula>
    </cfRule>
    <cfRule type="containsText" dxfId="61" priority="7" operator="containsText" text="Move Sign to New Location">
      <formula>NOT(ISERROR(SEARCH("Move Sign to New Location",F3)))</formula>
    </cfRule>
  </conditionalFormatting>
  <conditionalFormatting sqref="E1:E2">
    <cfRule type="containsText" dxfId="60" priority="5" operator="containsText" text="Remove Old Tag">
      <formula>NOT(ISERROR(SEARCH("Remove Old Tag",E1)))</formula>
    </cfRule>
  </conditionalFormatting>
  <conditionalFormatting sqref="F1:F2">
    <cfRule type="containsText" dxfId="59" priority="3" operator="containsText" text="Remove Old Sign">
      <formula>NOT(ISERROR(SEARCH("Remove Old Sign",F1)))</formula>
    </cfRule>
    <cfRule type="containsText" dxfId="58" priority="4" operator="containsText" text="Move Sign to New Location">
      <formula>NOT(ISERROR(SEARCH("Move Sign to New Location",F1)))</formula>
    </cfRule>
  </conditionalFormatting>
  <conditionalFormatting sqref="F1:F2">
    <cfRule type="containsText" dxfId="57" priority="1" operator="containsText" text="REMOVE">
      <formula>NOT(ISERROR(SEARCH("REMOVE",F1)))</formula>
    </cfRule>
    <cfRule type="containsText" dxfId="56" priority="2" operator="containsText" text="Remove">
      <formula>NOT(ISERROR(SEARCH("Remove",F1)))</formula>
    </cfRule>
  </conditionalFormatting>
  <dataValidations count="1">
    <dataValidation type="list" allowBlank="1" showInputMessage="1" showErrorMessage="1" sqref="F200:F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C81:C199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F39:F199</xm:sqref>
        </x14:dataValidation>
        <x14:dataValidation type="list" allowBlank="1" showInputMessage="1" showErrorMessage="1">
          <x14:formula1>
            <xm:f>Lookup!$G$1:$G$5</xm:f>
          </x14:formula1>
          <xm:sqref>C6:C76</xm:sqref>
        </x14:dataValidation>
        <x14:dataValidation type="list" allowBlank="1" showInputMessage="1" showErrorMessage="1">
          <x14:formula1>
            <xm:f>'U:\CAD\Projects\Key_Drawings\Open_Projects\DRAFT_KD0223\[DRAFT_KDU_0223_20160321.xlsx]Lookup'!#REF!</xm:f>
          </x14:formula1>
          <xm:sqref>C79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2" t="s">
        <v>48</v>
      </c>
    </row>
    <row r="11" spans="1:7" x14ac:dyDescent="0.25">
      <c r="E11" s="32" t="s">
        <v>32</v>
      </c>
    </row>
    <row r="12" spans="1:7" x14ac:dyDescent="0.25">
      <c r="E12" s="32" t="s">
        <v>20</v>
      </c>
    </row>
    <row r="13" spans="1:7" x14ac:dyDescent="0.25">
      <c r="E13" s="32" t="s">
        <v>24</v>
      </c>
    </row>
    <row r="14" spans="1:7" x14ac:dyDescent="0.25">
      <c r="E14" s="32" t="s">
        <v>51</v>
      </c>
    </row>
    <row r="15" spans="1:7" x14ac:dyDescent="0.25">
      <c r="E15" s="32" t="s">
        <v>49</v>
      </c>
    </row>
    <row r="16" spans="1:7" x14ac:dyDescent="0.25">
      <c r="E16" s="32" t="s">
        <v>22</v>
      </c>
    </row>
    <row r="17" spans="1:7" x14ac:dyDescent="0.25">
      <c r="E17" s="32" t="s">
        <v>26</v>
      </c>
    </row>
    <row r="18" spans="1:7" x14ac:dyDescent="0.25">
      <c r="E18" s="32" t="s">
        <v>23</v>
      </c>
    </row>
    <row r="19" spans="1:7" x14ac:dyDescent="0.25">
      <c r="E19" s="32" t="s">
        <v>25</v>
      </c>
    </row>
    <row r="20" spans="1:7" x14ac:dyDescent="0.25">
      <c r="A20" s="31"/>
      <c r="B20" s="31"/>
      <c r="C20" s="31"/>
      <c r="D20" s="31"/>
      <c r="E20" s="7"/>
      <c r="F20" s="31"/>
      <c r="G20" s="31"/>
    </row>
    <row r="21" spans="1:7" x14ac:dyDescent="0.25">
      <c r="A21" s="31"/>
      <c r="B21" s="31"/>
      <c r="C21" s="31"/>
      <c r="D21" s="31"/>
      <c r="F21" s="31"/>
      <c r="G21" s="31"/>
    </row>
    <row r="22" spans="1:7" x14ac:dyDescent="0.25">
      <c r="A22" s="31"/>
      <c r="B22" s="31"/>
      <c r="C22" s="31"/>
      <c r="D22" s="31"/>
      <c r="F22" s="31"/>
      <c r="G22" s="31"/>
    </row>
    <row r="23" spans="1:7" x14ac:dyDescent="0.25">
      <c r="A23" s="31"/>
      <c r="B23" s="31"/>
      <c r="C23" s="31"/>
      <c r="D23" s="31"/>
      <c r="F23" s="31"/>
      <c r="G23" s="31"/>
    </row>
    <row r="24" spans="1:7" x14ac:dyDescent="0.25">
      <c r="A24" s="31"/>
      <c r="B24" s="31"/>
      <c r="C24" s="31"/>
      <c r="D24" s="31"/>
      <c r="F24" s="31"/>
      <c r="G24" s="31"/>
    </row>
    <row r="25" spans="1:7" x14ac:dyDescent="0.25">
      <c r="A25" s="31"/>
      <c r="B25" s="31"/>
      <c r="C25" s="31"/>
      <c r="D25" s="31"/>
      <c r="F25" s="31"/>
      <c r="G25" s="31"/>
    </row>
    <row r="26" spans="1:7" x14ac:dyDescent="0.25">
      <c r="A26" s="31"/>
      <c r="B26" s="31"/>
      <c r="C26" s="31"/>
      <c r="D26" s="31"/>
      <c r="F26" s="31"/>
      <c r="G26" s="31"/>
    </row>
    <row r="27" spans="1:7" x14ac:dyDescent="0.25">
      <c r="A27" s="31"/>
      <c r="B27" s="31"/>
      <c r="C27" s="31"/>
      <c r="D27" s="31"/>
      <c r="F27" s="31"/>
      <c r="G27" s="31"/>
    </row>
    <row r="28" spans="1:7" x14ac:dyDescent="0.25">
      <c r="A28" s="31"/>
      <c r="B28" s="31"/>
      <c r="C28" s="31"/>
      <c r="D28" s="31"/>
      <c r="F28" s="31"/>
      <c r="G28" s="31"/>
    </row>
    <row r="29" spans="1:7" x14ac:dyDescent="0.25">
      <c r="A29" s="31"/>
      <c r="B29" s="31"/>
      <c r="C29" s="31"/>
      <c r="D29" s="31"/>
      <c r="F29" s="31"/>
      <c r="G29" s="31"/>
    </row>
    <row r="30" spans="1:7" x14ac:dyDescent="0.25">
      <c r="A30" s="31"/>
      <c r="B30" s="31"/>
      <c r="C30" s="31"/>
      <c r="D30" s="31"/>
      <c r="F30" s="31"/>
      <c r="G30" s="31"/>
    </row>
    <row r="31" spans="1:7" x14ac:dyDescent="0.25">
      <c r="A31" s="31"/>
      <c r="B31" s="31"/>
      <c r="C31" s="31"/>
      <c r="D31" s="31"/>
      <c r="F31" s="31"/>
      <c r="G31" s="31"/>
    </row>
    <row r="32" spans="1:7" x14ac:dyDescent="0.25">
      <c r="A32" s="31"/>
      <c r="B32" s="31"/>
      <c r="C32" s="31"/>
      <c r="D32" s="31"/>
      <c r="F32" s="31"/>
      <c r="G32" s="31"/>
    </row>
    <row r="33" spans="1:7" x14ac:dyDescent="0.25">
      <c r="A33" s="31"/>
      <c r="B33" s="31"/>
      <c r="C33" s="31"/>
      <c r="D33" s="31"/>
      <c r="F33" s="31"/>
      <c r="G33" s="31"/>
    </row>
    <row r="34" spans="1:7" x14ac:dyDescent="0.25">
      <c r="A34" s="31"/>
      <c r="B34" s="31"/>
      <c r="C34" s="31"/>
      <c r="D34" s="31"/>
      <c r="F34" s="31"/>
      <c r="G34" s="31"/>
    </row>
    <row r="35" spans="1:7" x14ac:dyDescent="0.25">
      <c r="A35" s="31"/>
      <c r="B35" s="31"/>
      <c r="C35" s="31"/>
      <c r="D35" s="31"/>
      <c r="F35" s="31"/>
      <c r="G35" s="31"/>
    </row>
    <row r="36" spans="1:7" x14ac:dyDescent="0.25">
      <c r="A36" s="31"/>
      <c r="B36" s="31"/>
      <c r="C36" s="31"/>
      <c r="D36" s="31"/>
      <c r="F36" s="31"/>
      <c r="G36" s="31"/>
    </row>
    <row r="37" spans="1:7" x14ac:dyDescent="0.25">
      <c r="A37" s="31"/>
      <c r="B37" s="31"/>
      <c r="C37" s="31"/>
      <c r="D37" s="31"/>
      <c r="F37" s="31"/>
      <c r="G37" s="31"/>
    </row>
    <row r="38" spans="1:7" x14ac:dyDescent="0.25">
      <c r="A38" s="31"/>
      <c r="B38" s="31"/>
      <c r="C38" s="31"/>
      <c r="D38" s="31"/>
      <c r="F38" s="31"/>
      <c r="G38" s="31"/>
    </row>
    <row r="39" spans="1:7" x14ac:dyDescent="0.25">
      <c r="A39" s="31"/>
      <c r="B39" s="31"/>
      <c r="C39" s="31"/>
      <c r="D39" s="31"/>
      <c r="F39" s="31"/>
      <c r="G39" s="3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KD Changes</vt:lpstr>
      <vt:lpstr>SAP Changes</vt:lpstr>
      <vt:lpstr>Lookup</vt:lpstr>
      <vt:lpstr>BuildingList</vt:lpstr>
      <vt:lpstr>CADOperator</vt:lpstr>
      <vt:lpstr>DoorSignage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2017-12-08T16:10:32Z</cp:lastPrinted>
  <dcterms:created xsi:type="dcterms:W3CDTF">2011-05-03T21:43:50Z</dcterms:created>
  <dcterms:modified xsi:type="dcterms:W3CDTF">2017-12-12T13:50:04Z</dcterms:modified>
</cp:coreProperties>
</file>