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Changes'!$A$1:$I$10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6" i="1"/>
  <c r="J7" i="1"/>
  <c r="J8" i="1"/>
  <c r="J9" i="1"/>
  <c r="J10" i="1"/>
  <c r="J11" i="1"/>
  <c r="J12" i="1"/>
  <c r="J13" i="1"/>
  <c r="J6" i="1"/>
  <c r="H16" i="1" l="1"/>
  <c r="G16" i="1"/>
  <c r="M16" i="1" l="1"/>
  <c r="K2" i="1" s="1"/>
  <c r="J16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<sst xmlns="http://schemas.openxmlformats.org/spreadsheetml/2006/main" count="87" uniqueCount="70">
  <si>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</si>
  <si>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</si>
  <si>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</si>
  <si>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</si>
  <si>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</si>
  <si>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</si>
  <si>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</si>
  <si>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</si>
  <si>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</si>
  <si>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</si>
  <si>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</si>
  <si>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</si>
  <si>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</si>
  <si>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</si>
  <si>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</si>
  <si>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</si>
  <si>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</si>
  <si>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</si>
  <si>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</si>
  <si>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</si>
  <si>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</si>
  <si>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</si>
  <si>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</si>
  <si>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</si>
  <si>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</si>
  <si>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</si>
  <si>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</si>
  <si>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</si>
  <si>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</si>
  <si>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</si>
  <si>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</si>
  <si>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</si>
  <si>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</si>
  <si>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</si>
  <si>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</si>
  <si>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</si>
  <si>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</si>
  <si>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</si>
  <si>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</si>
  <si>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</si>
  <si>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</si>
  <si>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</si>
  <si>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</si>
  <si>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</si>
  <si>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</si>
  <si>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</si>
  <si>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</si>
  <si>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</si>
  <si>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</si>
  <si>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</si>
  <si>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</si>
  <si>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</si>
  <si>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</si>
  <si>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</si>
  <si>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</si>
  <si>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</si>
  <si>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</si>
  <si>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</si>
  <si>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</si>
  <si>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</si>
  <si>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</si>
  <si>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</si>
  <si>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</si>
  <si>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</si>
  <si>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0219</t>
  </si>
  <si>
    <t>TL0001</t>
  </si>
  <si>
    <t>00</t>
  </si>
  <si>
    <t>New floor added</t>
  </si>
  <si>
    <t>Corrected SqFt</t>
  </si>
  <si>
    <t>Basement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</si>
</sst>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workbookViewId="0">
      <selection activeCell="H24" sqref="H24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64</v>
      </c>
      <c r="C1" s="53"/>
      <c r="F1" s="18" t="s">
        <v>10</v>
      </c>
      <c r="G1" s="19">
        <v>41648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4" t="str">
        <f>VLOOKUP(B1,BuildingList!A:B,2,FALSE)</f>
        <v>Seaton Center</v>
      </c>
      <c r="C2" s="54"/>
      <c r="F2" s="25" t="s">
        <v>12</v>
      </c>
      <c r="G2" s="26" t="s">
        <v>61</v>
      </c>
      <c r="J2" s="15">
        <f>G16-J16</f>
        <v>0</v>
      </c>
      <c r="K2" s="15">
        <f>H16-M16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65</v>
      </c>
      <c r="B6" s="30" t="s">
        <v>66</v>
      </c>
      <c r="C6" s="11" t="s">
        <v>68</v>
      </c>
      <c r="D6" s="17" t="s">
        <v>5</v>
      </c>
      <c r="E6" s="36">
        <v>1048</v>
      </c>
      <c r="F6" s="36">
        <v>1069</v>
      </c>
      <c r="G6" s="36" t="s">
        <v>13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69</v>
      </c>
      <c r="B7" s="30" t="s">
        <v>66</v>
      </c>
      <c r="C7" s="11" t="s">
        <v>34</v>
      </c>
      <c r="D7" s="17" t="s">
        <v>5</v>
      </c>
      <c r="E7" s="36" t="s">
        <v>13</v>
      </c>
      <c r="F7" s="36">
        <v>1407</v>
      </c>
      <c r="G7" s="36" t="s">
        <v>13</v>
      </c>
      <c r="H7" s="17" t="s">
        <v>13</v>
      </c>
      <c r="I7" s="11" t="s">
        <v>67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4.45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38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42"/>
      <c r="M11" s="10" t="str">
        <f>IF(H11="No Change","N/A",IF(H11="New Tag Required",Lookup!F:F,IF(H11="Remove Old Sign",Lookup!F:F,IF(H11="N/A","N/A",""))))</f>
        <v/>
      </c>
      <c r="N11" s="42"/>
    </row>
    <row r="12" spans="1:16" x14ac:dyDescent="0.25">
      <c r="A12" s="38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42"/>
      <c r="M12" s="10" t="str">
        <f>IF(H12="No Change","N/A",IF(H12="New Tag Required",Lookup!F:F,IF(H12="Remove Old Sign",Lookup!F:F,IF(H12="N/A","N/A",""))))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ht="15.75" thickBot="1" x14ac:dyDescent="0.3">
      <c r="A14" s="38"/>
      <c r="C14" s="11"/>
      <c r="E14" s="36"/>
      <c r="F14" s="36"/>
      <c r="G14" s="36"/>
      <c r="K14" s="42"/>
      <c r="N14" s="42"/>
    </row>
    <row r="15" spans="1:16" ht="45" x14ac:dyDescent="0.25">
      <c r="A15" s="38"/>
      <c r="C15" s="11"/>
      <c r="E15" s="36"/>
      <c r="F15" s="36"/>
      <c r="G15" s="43" t="s">
        <v>47</v>
      </c>
      <c r="H15" s="44" t="s">
        <v>48</v>
      </c>
      <c r="J15" s="45" t="s">
        <v>42</v>
      </c>
      <c r="K15" s="10"/>
      <c r="L15" s="10"/>
      <c r="M15" s="45" t="s">
        <v>43</v>
      </c>
    </row>
    <row r="16" spans="1:16" ht="15.75" thickBot="1" x14ac:dyDescent="0.3">
      <c r="A16" s="38"/>
      <c r="C16" s="11"/>
      <c r="E16" s="36"/>
      <c r="F16" s="36"/>
      <c r="G16" s="14">
        <f>COUNTIF(G6:G15,"New Tag Required")</f>
        <v>0</v>
      </c>
      <c r="H16" s="13">
        <f>COUNTIF(H6:H15,"New Sign Required")</f>
        <v>0</v>
      </c>
      <c r="J16" s="12">
        <f>COUNTIF(J6:J15,"Installed")</f>
        <v>0</v>
      </c>
      <c r="K16" s="10"/>
      <c r="L16" s="10"/>
      <c r="M16" s="12">
        <f>COUNTIF(M6:M15,"Installed")</f>
        <v>0</v>
      </c>
    </row>
    <row r="17" spans="1:7" x14ac:dyDescent="0.25">
      <c r="A17" s="38"/>
      <c r="C17" s="11"/>
      <c r="E17" s="36"/>
      <c r="F17" s="36"/>
      <c r="G17" s="36"/>
    </row>
    <row r="18" spans="1:7" x14ac:dyDescent="0.25">
      <c r="A18" s="38"/>
      <c r="C18" s="11"/>
      <c r="E18" s="36"/>
      <c r="F18" s="36"/>
      <c r="G18" s="36"/>
    </row>
    <row r="19" spans="1:7" x14ac:dyDescent="0.25">
      <c r="A19" s="38"/>
      <c r="C19" s="11"/>
      <c r="E19" s="36"/>
      <c r="F19" s="36"/>
      <c r="G19" s="36"/>
    </row>
    <row r="20" spans="1:7" x14ac:dyDescent="0.25">
      <c r="A20" s="38"/>
      <c r="C20" s="11"/>
      <c r="E20" s="36"/>
      <c r="F20" s="36"/>
      <c r="G20" s="36"/>
    </row>
    <row r="21" spans="1:7" x14ac:dyDescent="0.25">
      <c r="A21" s="38"/>
      <c r="C21" s="11"/>
      <c r="E21" s="36"/>
      <c r="F21" s="36"/>
      <c r="G21" s="36"/>
    </row>
    <row r="22" spans="1:7" x14ac:dyDescent="0.25">
      <c r="A22" s="38"/>
      <c r="C22" s="11"/>
      <c r="E22" s="36"/>
      <c r="F22" s="36"/>
      <c r="G22" s="36"/>
    </row>
    <row r="23" spans="1:7" x14ac:dyDescent="0.25">
      <c r="A23" s="38"/>
      <c r="C23" s="11"/>
      <c r="E23" s="36"/>
      <c r="F23" s="36"/>
      <c r="G23" s="36"/>
    </row>
    <row r="24" spans="1:7" x14ac:dyDescent="0.25">
      <c r="A24" s="46"/>
      <c r="C24" s="11"/>
      <c r="E24" s="36"/>
      <c r="F24" s="47"/>
      <c r="G24" s="36"/>
    </row>
    <row r="25" spans="1:7" x14ac:dyDescent="0.25">
      <c r="A25" s="46"/>
      <c r="C25" s="11"/>
      <c r="E25" s="36"/>
      <c r="F25" s="47"/>
      <c r="G25" s="36"/>
    </row>
    <row r="26" spans="1:7" x14ac:dyDescent="0.25">
      <c r="A26" s="46"/>
      <c r="C26" s="11"/>
      <c r="E26" s="36"/>
      <c r="F26" s="48"/>
      <c r="G26" s="36"/>
    </row>
    <row r="27" spans="1:7" x14ac:dyDescent="0.25">
      <c r="A27" s="38"/>
      <c r="C27" s="11"/>
      <c r="E27" s="36"/>
      <c r="F27" s="47"/>
      <c r="G27" s="36"/>
    </row>
    <row r="28" spans="1:7" x14ac:dyDescent="0.25">
      <c r="A28" s="38"/>
      <c r="C28" s="11"/>
      <c r="E28" s="36"/>
      <c r="F28" s="47"/>
      <c r="G28" s="36"/>
    </row>
    <row r="29" spans="1:7" x14ac:dyDescent="0.25">
      <c r="A29" s="49"/>
      <c r="C29" s="11"/>
      <c r="E29" s="36"/>
      <c r="F29" s="36"/>
      <c r="G29" s="36"/>
    </row>
    <row r="30" spans="1:7" x14ac:dyDescent="0.25">
      <c r="A30" s="49"/>
      <c r="C30" s="11"/>
      <c r="E30" s="36"/>
      <c r="F30" s="36"/>
      <c r="G30" s="36"/>
    </row>
    <row r="31" spans="1:7" x14ac:dyDescent="0.25">
      <c r="A31" s="49"/>
      <c r="C31" s="11"/>
      <c r="E31" s="36"/>
      <c r="F31" s="36"/>
      <c r="G31" s="36"/>
    </row>
    <row r="32" spans="1:7" x14ac:dyDescent="0.25">
      <c r="A32" s="49"/>
      <c r="C32" s="11"/>
      <c r="E32" s="36"/>
      <c r="F32" s="36"/>
      <c r="G32" s="36"/>
    </row>
    <row r="33" spans="1:7" x14ac:dyDescent="0.25">
      <c r="A33" s="50"/>
      <c r="C33" s="11"/>
      <c r="E33" s="36"/>
      <c r="F33" s="41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38"/>
      <c r="C36" s="11"/>
      <c r="E36" s="36"/>
      <c r="F36" s="36"/>
      <c r="G36" s="36"/>
    </row>
    <row r="37" spans="1:7" x14ac:dyDescent="0.25">
      <c r="A37" s="38"/>
      <c r="C37" s="11"/>
    </row>
    <row r="38" spans="1:7" x14ac:dyDescent="0.25">
      <c r="C38" s="11"/>
    </row>
    <row r="39" spans="1:7" x14ac:dyDescent="0.25"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182" spans="3:3" x14ac:dyDescent="0.25">
      <c r="C18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1:G35 G10:G14">
    <cfRule type="containsText" dxfId="40" priority="122" operator="containsText" text="New Tag Required">
      <formula>NOT(ISERROR(SEARCH("New Tag Required",G10)))</formula>
    </cfRule>
  </conditionalFormatting>
  <conditionalFormatting sqref="D6 D8 D10:D81">
    <cfRule type="containsText" dxfId="39" priority="121" operator="containsText" text="Yes">
      <formula>NOT(ISERROR(SEARCH("Yes",D6)))</formula>
    </cfRule>
  </conditionalFormatting>
  <conditionalFormatting sqref="H21:H81 H182:H403 H10:H14">
    <cfRule type="containsText" dxfId="38" priority="109" operator="containsText" text="New Sign Required">
      <formula>NOT(ISERROR(SEARCH("New Sign Required",H10)))</formula>
    </cfRule>
  </conditionalFormatting>
  <conditionalFormatting sqref="G21:G81 G10:H14">
    <cfRule type="containsText" dxfId="37" priority="108" operator="containsText" text="Action Required">
      <formula>NOT(ISERROR(SEARCH("Action Required",G10)))</formula>
    </cfRule>
  </conditionalFormatting>
  <conditionalFormatting sqref="H21:H81">
    <cfRule type="containsText" dxfId="36" priority="107" operator="containsText" text="Action Required">
      <formula>NOT(ISERROR(SEARCH("Action Required",H21)))</formula>
    </cfRule>
  </conditionalFormatting>
  <conditionalFormatting sqref="G6 G17:G20">
    <cfRule type="containsText" dxfId="35" priority="49" operator="containsText" text="New Tag Required">
      <formula>NOT(ISERROR(SEARCH("New Tag Required",G6)))</formula>
    </cfRule>
  </conditionalFormatting>
  <conditionalFormatting sqref="H6 H17:H20">
    <cfRule type="containsText" dxfId="34" priority="47" operator="containsText" text="New Sign Required">
      <formula>NOT(ISERROR(SEARCH("New Sign Required",H6)))</formula>
    </cfRule>
  </conditionalFormatting>
  <conditionalFormatting sqref="G6 G17:G20">
    <cfRule type="containsText" dxfId="33" priority="46" operator="containsText" text="Action Required">
      <formula>NOT(ISERROR(SEARCH("Action Required",G6)))</formula>
    </cfRule>
  </conditionalFormatting>
  <conditionalFormatting sqref="H6 H17:H20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82:D181">
    <cfRule type="containsText" dxfId="28" priority="41" operator="containsText" text="Yes">
      <formula>NOT(ISERROR(SEARCH("Yes",D82)))</formula>
    </cfRule>
  </conditionalFormatting>
  <conditionalFormatting sqref="H82:H181">
    <cfRule type="containsText" dxfId="27" priority="40" operator="containsText" text="New Sign Required">
      <formula>NOT(ISERROR(SEARCH("New Sign Required",H82)))</formula>
    </cfRule>
  </conditionalFormatting>
  <conditionalFormatting sqref="G82:G181">
    <cfRule type="containsText" dxfId="26" priority="39" operator="containsText" text="Action Required">
      <formula>NOT(ISERROR(SEARCH("Action Required",G82)))</formula>
    </cfRule>
  </conditionalFormatting>
  <conditionalFormatting sqref="H82:H181">
    <cfRule type="containsText" dxfId="25" priority="38" operator="containsText" text="Action Required">
      <formula>NOT(ISERROR(SEARCH("Action Required",H82)))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13">
    <cfRule type="cellIs" dxfId="13" priority="14" operator="equal">
      <formula>0</formula>
    </cfRule>
  </conditionalFormatting>
  <conditionalFormatting sqref="M6:M13">
    <cfRule type="cellIs" dxfId="12" priority="13" operator="equal">
      <formula>0</formula>
    </cfRule>
  </conditionalFormatting>
  <conditionalFormatting sqref="J6:J13 M6:M13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0">
    <cfRule type="expression" dxfId="8" priority="9">
      <formula>$J6="Log Issues"</formula>
    </cfRule>
  </conditionalFormatting>
  <conditionalFormatting sqref="N6:N10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2:H386">
      <formula1>DoorSignage</formula1>
    </dataValidation>
    <dataValidation type="list" allowBlank="1" showInputMessage="1" showErrorMessage="1" sqref="D6:D5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H17:H181 H14</xm:sqref>
        </x14:dataValidation>
        <x14:dataValidation type="list" allowBlank="1" showInputMessage="1" showErrorMessage="1">
          <x14:formula1>
            <xm:f>Lookup!$A$1:$A$4</xm:f>
          </x14:formula1>
          <xm:sqref>G17:G181 G14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>
          <x14:formula1>
            <xm:f>Lookup!$E$1:$E$18</xm:f>
          </x14:formula1>
          <xm:sqref>C6:C181</xm:sqref>
        </x14:dataValidation>
        <x14:dataValidation type="list" allowBlank="1" showInputMessage="1" showErrorMessage="1">
          <x14:formula1>
            <xm:f>Lookup!$A$1:$A$8</xm:f>
          </x14:formula1>
          <xm:sqref>G6:G13</xm:sqref>
        </x14:dataValidation>
        <x14:dataValidation type="list" allowBlank="1" showInputMessage="1" showErrorMessage="1">
          <x14:formula1>
            <xm:f>Lookup!$D$1:$D$10</xm:f>
          </x14:formula1>
          <xm:sqref>H6:H13</xm:sqref>
        </x14:dataValidation>
        <x14:dataValidation type="list" allowBlank="1" showInputMessage="1" showErrorMessage="1">
          <x14:formula1>
            <xm:f>Lookup!$F$1:$F$7</xm:f>
          </x14:formula1>
          <xm:sqref>J6:J13</xm:sqref>
        </x14:dataValidation>
        <x14:dataValidation type="list" allowBlank="1" showInputMessage="1" showErrorMessage="1">
          <x14:formula1>
            <xm:f>Lookup!$F$1:$F$8</xm:f>
          </x14:formula1>
          <xm:sqref>M6:M13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2" t="s">
        <v>52</v>
      </c>
    </row>
    <row r="10" spans="1:6" s="1" customFormat="1" ht="14.45" x14ac:dyDescent="0.3">
      <c r="E10" s="52" t="s">
        <v>33</v>
      </c>
    </row>
    <row r="11" spans="1:6" ht="14.45" x14ac:dyDescent="0.3">
      <c r="E11" s="52" t="s">
        <v>20</v>
      </c>
    </row>
    <row r="12" spans="1:6" ht="14.45" x14ac:dyDescent="0.3">
      <c r="E12" s="52" t="s">
        <v>24</v>
      </c>
    </row>
    <row r="13" spans="1:6" ht="14.45" x14ac:dyDescent="0.3">
      <c r="E13" s="52" t="s">
        <v>55</v>
      </c>
    </row>
    <row r="14" spans="1:6" ht="14.45" x14ac:dyDescent="0.3">
      <c r="E14" s="52" t="s">
        <v>53</v>
      </c>
    </row>
    <row r="15" spans="1:6" ht="14.45" x14ac:dyDescent="0.3">
      <c r="E15" s="52" t="s">
        <v>22</v>
      </c>
    </row>
    <row r="16" spans="1:6" ht="14.45" x14ac:dyDescent="0.3">
      <c r="E16" s="52" t="s">
        <v>26</v>
      </c>
    </row>
    <row r="17" spans="1:7" ht="14.45" x14ac:dyDescent="0.3">
      <c r="E17" s="52" t="s">
        <v>23</v>
      </c>
    </row>
    <row r="18" spans="1:7" ht="14.45" x14ac:dyDescent="0.3">
      <c r="E18" s="52" t="s">
        <v>25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ht="14.45" x14ac:dyDescent="0.3">
      <c r="A27" s="51"/>
      <c r="B27" s="51"/>
      <c r="C27" s="51"/>
      <c r="D27" s="51"/>
      <c r="F27" s="51"/>
      <c r="G27" s="51"/>
    </row>
    <row r="28" spans="1:7" ht="14.45" x14ac:dyDescent="0.3">
      <c r="A28" s="51"/>
      <c r="B28" s="51"/>
      <c r="C28" s="51"/>
      <c r="D28" s="51"/>
      <c r="F28" s="51"/>
      <c r="G28" s="51"/>
    </row>
    <row r="29" spans="1:7" ht="14.45" x14ac:dyDescent="0.3">
      <c r="A29" s="51"/>
      <c r="B29" s="51"/>
      <c r="C29" s="51"/>
      <c r="D29" s="51"/>
      <c r="F29" s="51"/>
      <c r="G29" s="51"/>
    </row>
    <row r="30" spans="1:7" ht="14.45" x14ac:dyDescent="0.3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2014-01-09T21:04:47Z</dcterms:modified>
</cp:coreProperties>
</file>