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-4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2" i="1" l="1"/>
  <c r="M20" i="1"/>
  <c r="J20" i="1"/>
  <c r="H20" i="1"/>
  <c r="G20" i="1"/>
  <c r="M7" i="1"/>
  <c r="M8" i="1"/>
  <c r="M9" i="1"/>
  <c r="M10" i="1"/>
  <c r="M11" i="1"/>
  <c r="M12" i="1"/>
  <c r="M13" i="1"/>
  <c r="M14" i="1"/>
  <c r="M15" i="1"/>
  <c r="M16" i="1"/>
  <c r="M17" i="1"/>
  <c r="J7" i="1"/>
  <c r="J8" i="1"/>
  <c r="J9" i="1"/>
  <c r="J10" i="1"/>
  <c r="J11" i="1"/>
  <c r="J12" i="1"/>
  <c r="J13" i="1"/>
  <c r="J14" i="1"/>
  <c r="J15" i="1"/>
  <c r="J16" i="1"/>
  <c r="J17" i="1"/>
  <c r="M6" i="1"/>
  <c r="J6" i="1"/>
  <c r="K2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<sst xmlns="http://schemas.openxmlformats.org/spreadsheetml/2006/main" count="188" uniqueCount="103">
  <si>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</si>
  <si>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</si>
  <si>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</si>
  <si>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</si>
  <si>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</si>
  <si>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</si>
  <si>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</si>
  <si>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</si>
  <si>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</si>
  <si>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</si>
  <si>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</si>
  <si>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</si>
  <si>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</si>
  <si>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</si>
  <si>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</si>
  <si>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</si>
  <si>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</si>
  <si>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</si>
  <si>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</si>
  <si>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</si>
  <si>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</si>
  <si>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</si>
  <si>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</si>
  <si>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</si>
  <si>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</si>
  <si>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</si>
  <si>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</si>
  <si>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</si>
  <si>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</si>
  <si>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</si>
  <si>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</si>
  <si>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</si>
  <si>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</si>
  <si>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</si>
  <si>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</si>
  <si>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</si>
  <si>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</si>
  <si>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</si>
  <si>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</si>
  <si>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</si>
  <si>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</si>
  <si>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</si>
  <si>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</si>
  <si>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</si>
  <si>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</si>
  <si>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</si>
  <si>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</si>
  <si>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</si>
  <si>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</si>
  <si>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</si>
  <si>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</si>
  <si>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</si>
  <si>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</si>
  <si>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</si>
  <si>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</si>
  <si>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</si>
  <si>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</si>
  <si>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</si>
  <si>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</si>
  <si>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</si>
  <si>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</si>
  <si>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</si>
  <si>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</si>
  <si>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</si>
  <si>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</si>
  <si>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</si>
  <si>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0219</t>
  </si>
  <si>
    <t>01</t>
  </si>
  <si>
    <t>Previously STAIR A</t>
  </si>
  <si>
    <t>Previously STAIR B</t>
  </si>
  <si>
    <t>Previously STAIR C</t>
  </si>
  <si>
    <t>Previously STAIR D</t>
  </si>
  <si>
    <t>Previously STAIR E</t>
  </si>
  <si>
    <t>02</t>
  </si>
  <si>
    <t>0136</t>
  </si>
  <si>
    <t>0158</t>
  </si>
  <si>
    <t>Hallway 158 Was Missing From Key Drawing</t>
  </si>
  <si>
    <t>0109</t>
  </si>
  <si>
    <t>Previously Had 2 Hallway 136's</t>
  </si>
  <si>
    <t>ST0100A</t>
  </si>
  <si>
    <t>ST0100B</t>
  </si>
  <si>
    <t>ST0100C</t>
  </si>
  <si>
    <t>ST0100D</t>
  </si>
  <si>
    <t>ST0100E</t>
  </si>
  <si>
    <t>ST0200B</t>
  </si>
  <si>
    <t>ST0200C</t>
  </si>
  <si>
    <t>ST0200E</t>
  </si>
  <si>
    <t>TL0001</t>
  </si>
  <si>
    <t># of Rooms Waiting for eBARS Tags</t>
  </si>
  <si>
    <t># of Rooms Waiting for Door Signs</t>
  </si>
  <si>
    <t>Verified By:</t>
  </si>
  <si>
    <t>Date:</t>
  </si>
  <si>
    <t>eBARS Tag Progress</t>
  </si>
  <si>
    <t>Date</t>
  </si>
  <si>
    <t>Issues</t>
  </si>
  <si>
    <t>New Sign Progress</t>
  </si>
  <si>
    <t>Requested</t>
  </si>
  <si>
    <t>Awaiting Installation</t>
  </si>
  <si>
    <t>Installed</t>
  </si>
  <si>
    <t>Total Tags Required</t>
  </si>
  <si>
    <t>Total Signs Required</t>
  </si>
  <si>
    <t>Total Tags Installed</t>
  </si>
  <si>
    <t>Total Signs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</si>
</sst>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21" fillId="0" borderId="0" xfId="42" applyNumberFormat="1" applyAlignment="1">
      <alignment horizontal="left"/>
    </xf>
    <xf numFmtId="49" fontId="23" fillId="0" borderId="0" xfId="42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16" fillId="37" borderId="18" xfId="0" applyFont="1" applyFill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9" xfId="0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J2" sqref="J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36" t="s">
        <v>66</v>
      </c>
      <c r="C1" s="36"/>
      <c r="F1" s="8" t="s">
        <v>10</v>
      </c>
      <c r="G1" s="13">
        <v>41184</v>
      </c>
      <c r="I1" s="12"/>
      <c r="J1" s="38" t="s">
        <v>88</v>
      </c>
      <c r="K1" s="38" t="s">
        <v>89</v>
      </c>
      <c r="L1" s="39"/>
      <c r="M1" s="39"/>
      <c r="N1" s="39"/>
      <c r="O1" s="40" t="s">
        <v>90</v>
      </c>
      <c r="P1" s="41" t="s">
        <v>91</v>
      </c>
    </row>
    <row r="2" spans="1:16" ht="16.5" thickBot="1" x14ac:dyDescent="0.3">
      <c r="A2" s="10" t="s">
        <v>8</v>
      </c>
      <c r="B2" s="37" t="str">
        <f>VLOOKUP(B1,BuildingList!A:B,2,FALSE)</f>
        <v>Seaton Center</v>
      </c>
      <c r="C2" s="37"/>
      <c r="F2" s="7" t="s">
        <v>12</v>
      </c>
      <c r="G2" s="14" t="s">
        <v>14</v>
      </c>
      <c r="J2" s="42">
        <f>G20-J20</f>
        <v>1</v>
      </c>
      <c r="K2" s="42">
        <f>H35-M35</f>
        <v>0</v>
      </c>
      <c r="L2" s="43"/>
      <c r="M2" s="43"/>
      <c r="N2" s="43"/>
      <c r="O2" s="44"/>
      <c r="P2" s="45"/>
    </row>
    <row r="3" spans="1:16" x14ac:dyDescent="0.25">
      <c r="J3" s="12"/>
      <c r="K3" s="12"/>
      <c r="L3" s="12"/>
      <c r="M3" s="12"/>
      <c r="N3" s="12"/>
      <c r="O3" s="12"/>
      <c r="P3" s="12"/>
    </row>
    <row r="4" spans="1:16" x14ac:dyDescent="0.25">
      <c r="J4" s="12"/>
      <c r="K4" s="12"/>
      <c r="L4" s="12"/>
      <c r="M4" s="12"/>
      <c r="N4" s="12"/>
      <c r="O4" s="12"/>
      <c r="P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92</v>
      </c>
      <c r="K5" s="17" t="s">
        <v>93</v>
      </c>
      <c r="L5" s="17" t="s">
        <v>94</v>
      </c>
      <c r="M5" s="17" t="s">
        <v>95</v>
      </c>
      <c r="N5" s="17" t="s">
        <v>93</v>
      </c>
      <c r="O5" s="17" t="s">
        <v>94</v>
      </c>
    </row>
    <row r="6" spans="1:16" ht="15.75" thickTop="1" x14ac:dyDescent="0.25">
      <c r="A6" s="35" t="s">
        <v>77</v>
      </c>
      <c r="B6" s="35" t="s">
        <v>67</v>
      </c>
      <c r="C6" s="35" t="s">
        <v>30</v>
      </c>
      <c r="D6" s="2" t="s">
        <v>5</v>
      </c>
      <c r="E6" s="18">
        <v>263</v>
      </c>
      <c r="F6" s="24">
        <v>723</v>
      </c>
      <c r="G6" s="18" t="s">
        <v>16</v>
      </c>
      <c r="H6" s="2" t="s">
        <v>16</v>
      </c>
      <c r="J6" s="46" t="str">
        <f>IF(G6="No Change","N/A",IF(G6="New Tag Required",Lookup!F:F,IF(G6="N/A","N/A","")))</f>
        <v>N/A</v>
      </c>
      <c r="K6" s="47"/>
      <c r="L6" s="46"/>
      <c r="M6" s="46" t="str">
        <f>IF(H6="No Change","N/A",IF(H6="New Tag Required",Lookup!F:F,IF(H6="N/A","N/A","")))</f>
        <v>N/A</v>
      </c>
      <c r="N6" s="47"/>
      <c r="O6" s="46"/>
    </row>
    <row r="7" spans="1:16" ht="30" x14ac:dyDescent="0.25">
      <c r="A7" s="35" t="s">
        <v>74</v>
      </c>
      <c r="B7" s="35" t="s">
        <v>67</v>
      </c>
      <c r="C7" s="35" t="s">
        <v>31</v>
      </c>
      <c r="D7" s="2" t="s">
        <v>5</v>
      </c>
      <c r="E7" s="18">
        <v>2931</v>
      </c>
      <c r="F7" s="18">
        <v>970</v>
      </c>
      <c r="G7" s="18" t="s">
        <v>16</v>
      </c>
      <c r="H7" s="2" t="s">
        <v>16</v>
      </c>
      <c r="I7" s="12" t="s">
        <v>78</v>
      </c>
      <c r="J7" s="46" t="str">
        <f>IF(G7="No Change","N/A",IF(G7="New Tag Required",Lookup!F:F,IF(G7="N/A","N/A","")))</f>
        <v>N/A</v>
      </c>
      <c r="M7" s="46" t="str">
        <f>IF(H7="No Change","N/A",IF(H7="New Tag Required",Lookup!F:F,IF(H7="N/A","N/A","")))</f>
        <v>N/A</v>
      </c>
    </row>
    <row r="8" spans="1:16" ht="15" customHeight="1" x14ac:dyDescent="0.25">
      <c r="A8" s="35" t="s">
        <v>75</v>
      </c>
      <c r="B8" s="35" t="s">
        <v>67</v>
      </c>
      <c r="C8" s="35" t="s">
        <v>27</v>
      </c>
      <c r="D8" s="2" t="s">
        <v>5</v>
      </c>
      <c r="E8" s="18">
        <v>0</v>
      </c>
      <c r="F8" s="18">
        <v>1825</v>
      </c>
      <c r="G8" s="18" t="s">
        <v>16</v>
      </c>
      <c r="H8" s="2" t="s">
        <v>16</v>
      </c>
      <c r="I8" s="12" t="s">
        <v>76</v>
      </c>
      <c r="J8" s="46" t="str">
        <f>IF(G8="No Change","N/A",IF(G8="New Tag Required",Lookup!F:F,IF(G8="N/A","N/A","")))</f>
        <v>N/A</v>
      </c>
      <c r="M8" s="46" t="str">
        <f>IF(H8="No Change","N/A",IF(H8="New Tag Required",Lookup!F:F,IF(H8="N/A","N/A","")))</f>
        <v>N/A</v>
      </c>
    </row>
    <row r="9" spans="1:16" x14ac:dyDescent="0.25">
      <c r="A9" s="35" t="s">
        <v>79</v>
      </c>
      <c r="B9" s="35" t="s">
        <v>67</v>
      </c>
      <c r="C9" s="35" t="s">
        <v>61</v>
      </c>
      <c r="D9" s="2" t="s">
        <v>6</v>
      </c>
      <c r="E9" s="18" t="s">
        <v>16</v>
      </c>
      <c r="F9" s="18" t="s">
        <v>16</v>
      </c>
      <c r="G9" s="18" t="s">
        <v>16</v>
      </c>
      <c r="H9" s="18" t="s">
        <v>16</v>
      </c>
      <c r="I9" s="12" t="s">
        <v>68</v>
      </c>
      <c r="J9" s="46" t="str">
        <f>IF(G9="No Change","N/A",IF(G9="New Tag Required",Lookup!F:F,IF(G9="N/A","N/A","")))</f>
        <v>N/A</v>
      </c>
      <c r="M9" s="46" t="str">
        <f>IF(H9="No Change","N/A",IF(H9="New Tag Required",Lookup!F:F,IF(H9="N/A","N/A","")))</f>
        <v>N/A</v>
      </c>
    </row>
    <row r="10" spans="1:16" x14ac:dyDescent="0.25">
      <c r="A10" s="35" t="s">
        <v>80</v>
      </c>
      <c r="B10" s="35" t="s">
        <v>67</v>
      </c>
      <c r="C10" s="35" t="s">
        <v>61</v>
      </c>
      <c r="D10" s="2" t="s">
        <v>6</v>
      </c>
      <c r="E10" s="18" t="s">
        <v>16</v>
      </c>
      <c r="F10" s="18" t="s">
        <v>16</v>
      </c>
      <c r="G10" s="18" t="s">
        <v>16</v>
      </c>
      <c r="H10" s="18" t="s">
        <v>16</v>
      </c>
      <c r="I10" s="12" t="s">
        <v>69</v>
      </c>
      <c r="J10" s="46" t="str">
        <f>IF(G10="No Change","N/A",IF(G10="New Tag Required",Lookup!F:F,IF(G10="N/A","N/A","")))</f>
        <v>N/A</v>
      </c>
      <c r="M10" s="46" t="str">
        <f>IF(H10="No Change","N/A",IF(H10="New Tag Required",Lookup!F:F,IF(H10="N/A","N/A","")))</f>
        <v>N/A</v>
      </c>
    </row>
    <row r="11" spans="1:16" x14ac:dyDescent="0.25">
      <c r="A11" s="35" t="s">
        <v>81</v>
      </c>
      <c r="B11" s="35" t="s">
        <v>67</v>
      </c>
      <c r="C11" s="35" t="s">
        <v>61</v>
      </c>
      <c r="D11" s="2" t="s">
        <v>6</v>
      </c>
      <c r="E11" s="18" t="s">
        <v>16</v>
      </c>
      <c r="F11" s="18" t="s">
        <v>16</v>
      </c>
      <c r="G11" s="18" t="s">
        <v>16</v>
      </c>
      <c r="H11" s="18" t="s">
        <v>16</v>
      </c>
      <c r="I11" s="12" t="s">
        <v>70</v>
      </c>
      <c r="J11" s="46" t="str">
        <f>IF(G11="No Change","N/A",IF(G11="New Tag Required",Lookup!F:F,IF(G11="N/A","N/A","")))</f>
        <v>N/A</v>
      </c>
      <c r="M11" s="46" t="str">
        <f>IF(H11="No Change","N/A",IF(H11="New Tag Required",Lookup!F:F,IF(H11="N/A","N/A","")))</f>
        <v>N/A</v>
      </c>
    </row>
    <row r="12" spans="1:16" x14ac:dyDescent="0.25">
      <c r="A12" s="35" t="s">
        <v>82</v>
      </c>
      <c r="B12" s="35" t="s">
        <v>67</v>
      </c>
      <c r="C12" s="35" t="s">
        <v>61</v>
      </c>
      <c r="D12" s="2" t="s">
        <v>6</v>
      </c>
      <c r="E12" s="18" t="s">
        <v>16</v>
      </c>
      <c r="F12" s="18" t="s">
        <v>16</v>
      </c>
      <c r="G12" s="18" t="s">
        <v>16</v>
      </c>
      <c r="H12" s="18" t="s">
        <v>16</v>
      </c>
      <c r="I12" s="12" t="s">
        <v>71</v>
      </c>
      <c r="J12" s="46" t="str">
        <f>IF(G12="No Change","N/A",IF(G12="New Tag Required",Lookup!F:F,IF(G12="N/A","N/A","")))</f>
        <v>N/A</v>
      </c>
      <c r="M12" s="46" t="str">
        <f>IF(H12="No Change","N/A",IF(H12="New Tag Required",Lookup!F:F,IF(H12="N/A","N/A","")))</f>
        <v>N/A</v>
      </c>
    </row>
    <row r="13" spans="1:16" x14ac:dyDescent="0.25">
      <c r="A13" s="35" t="s">
        <v>83</v>
      </c>
      <c r="B13" s="35" t="s">
        <v>67</v>
      </c>
      <c r="C13" s="35" t="s">
        <v>61</v>
      </c>
      <c r="D13" s="2" t="s">
        <v>6</v>
      </c>
      <c r="E13" s="18" t="s">
        <v>16</v>
      </c>
      <c r="F13" s="18" t="s">
        <v>16</v>
      </c>
      <c r="G13" s="18" t="s">
        <v>16</v>
      </c>
      <c r="H13" s="18" t="s">
        <v>16</v>
      </c>
      <c r="I13" s="12" t="s">
        <v>72</v>
      </c>
      <c r="J13" s="46" t="str">
        <f>IF(G13="No Change","N/A",IF(G13="New Tag Required",Lookup!F:F,IF(G13="N/A","N/A","")))</f>
        <v>N/A</v>
      </c>
      <c r="M13" s="46" t="str">
        <f>IF(H13="No Change","N/A",IF(H13="New Tag Required",Lookup!F:F,IF(H13="N/A","N/A","")))</f>
        <v>N/A</v>
      </c>
    </row>
    <row r="14" spans="1:16" x14ac:dyDescent="0.25">
      <c r="A14" s="35" t="s">
        <v>87</v>
      </c>
      <c r="B14" s="35" t="s">
        <v>67</v>
      </c>
      <c r="C14" s="35" t="s">
        <v>65</v>
      </c>
      <c r="D14" s="2" t="s">
        <v>5</v>
      </c>
      <c r="E14" s="18">
        <v>0</v>
      </c>
      <c r="F14" s="18">
        <v>1048</v>
      </c>
      <c r="G14" s="18" t="s">
        <v>3</v>
      </c>
      <c r="H14" s="2" t="s">
        <v>16</v>
      </c>
      <c r="J14" s="46">
        <f>IF(G14="No Change","N/A",IF(G14="New Tag Required",Lookup!F:F,IF(G14="N/A","N/A","")))</f>
        <v>0</v>
      </c>
      <c r="M14" s="46" t="str">
        <f>IF(H14="No Change","N/A",IF(H14="New Tag Required",Lookup!F:F,IF(H14="N/A","N/A","")))</f>
        <v>N/A</v>
      </c>
    </row>
    <row r="15" spans="1:16" x14ac:dyDescent="0.25">
      <c r="A15" s="35" t="s">
        <v>84</v>
      </c>
      <c r="B15" s="35" t="s">
        <v>73</v>
      </c>
      <c r="C15" s="35" t="s">
        <v>61</v>
      </c>
      <c r="D15" s="2" t="s">
        <v>6</v>
      </c>
      <c r="E15" s="18" t="s">
        <v>16</v>
      </c>
      <c r="F15" s="18" t="s">
        <v>16</v>
      </c>
      <c r="G15" s="18" t="s">
        <v>16</v>
      </c>
      <c r="H15" s="18" t="s">
        <v>16</v>
      </c>
      <c r="I15" s="12" t="s">
        <v>69</v>
      </c>
      <c r="J15" s="46" t="str">
        <f>IF(G15="No Change","N/A",IF(G15="New Tag Required",Lookup!F:F,IF(G15="N/A","N/A","")))</f>
        <v>N/A</v>
      </c>
      <c r="M15" s="46" t="str">
        <f>IF(H15="No Change","N/A",IF(H15="New Tag Required",Lookup!F:F,IF(H15="N/A","N/A","")))</f>
        <v>N/A</v>
      </c>
    </row>
    <row r="16" spans="1:16" x14ac:dyDescent="0.25">
      <c r="A16" s="35" t="s">
        <v>85</v>
      </c>
      <c r="B16" s="35" t="s">
        <v>73</v>
      </c>
      <c r="C16" s="35" t="s">
        <v>61</v>
      </c>
      <c r="D16" s="2" t="s">
        <v>6</v>
      </c>
      <c r="E16" s="18" t="s">
        <v>16</v>
      </c>
      <c r="F16" s="18" t="s">
        <v>16</v>
      </c>
      <c r="G16" s="18" t="s">
        <v>16</v>
      </c>
      <c r="H16" s="18" t="s">
        <v>16</v>
      </c>
      <c r="I16" s="12" t="s">
        <v>70</v>
      </c>
      <c r="J16" s="46" t="str">
        <f>IF(G16="No Change","N/A",IF(G16="New Tag Required",Lookup!F:F,IF(G16="N/A","N/A","")))</f>
        <v>N/A</v>
      </c>
      <c r="M16" s="46" t="str">
        <f>IF(H16="No Change","N/A",IF(H16="New Tag Required",Lookup!F:F,IF(H16="N/A","N/A","")))</f>
        <v>N/A</v>
      </c>
    </row>
    <row r="17" spans="1:13" x14ac:dyDescent="0.25">
      <c r="A17" s="35" t="s">
        <v>86</v>
      </c>
      <c r="B17" s="35" t="s">
        <v>73</v>
      </c>
      <c r="C17" s="35" t="s">
        <v>61</v>
      </c>
      <c r="D17" s="2" t="s">
        <v>6</v>
      </c>
      <c r="E17" s="18" t="s">
        <v>16</v>
      </c>
      <c r="F17" s="18" t="s">
        <v>16</v>
      </c>
      <c r="G17" s="18" t="s">
        <v>16</v>
      </c>
      <c r="H17" s="18" t="s">
        <v>16</v>
      </c>
      <c r="I17" s="12" t="s">
        <v>72</v>
      </c>
      <c r="J17" s="46" t="str">
        <f>IF(G17="No Change","N/A",IF(G17="New Tag Required",Lookup!F:F,IF(G17="N/A","N/A","")))</f>
        <v>N/A</v>
      </c>
      <c r="M17" s="46" t="str">
        <f>IF(H17="No Change","N/A",IF(H17="New Tag Required",Lookup!F:F,IF(H17="N/A","N/A","")))</f>
        <v>N/A</v>
      </c>
    </row>
    <row r="18" spans="1:13" ht="15.75" thickBot="1" x14ac:dyDescent="0.3"/>
    <row r="19" spans="1:13" ht="45" x14ac:dyDescent="0.25">
      <c r="G19" s="48" t="s">
        <v>99</v>
      </c>
      <c r="H19" s="49" t="s">
        <v>100</v>
      </c>
      <c r="J19" s="50" t="s">
        <v>101</v>
      </c>
      <c r="K19" s="46"/>
      <c r="L19" s="46"/>
      <c r="M19" s="50" t="s">
        <v>102</v>
      </c>
    </row>
    <row r="20" spans="1:13" ht="15.75" thickBot="1" x14ac:dyDescent="0.3">
      <c r="A20" s="34"/>
      <c r="C20" s="12"/>
      <c r="D20" s="2"/>
      <c r="E20" s="18"/>
      <c r="F20" s="18"/>
      <c r="G20" s="51">
        <f>COUNTIF(G2:G19,"New Tag Required")</f>
        <v>1</v>
      </c>
      <c r="H20" s="52">
        <f>COUNTIF(H2:H19,"New Sign Required")</f>
        <v>0</v>
      </c>
      <c r="J20" s="53">
        <f>COUNTIF(J6:J17,"Installed")</f>
        <v>0</v>
      </c>
      <c r="K20" s="46"/>
      <c r="L20" s="46"/>
      <c r="M20" s="53">
        <f>COUNTIF(M6:M17,"Installed")</f>
        <v>0</v>
      </c>
    </row>
    <row r="21" spans="1:13" x14ac:dyDescent="0.25">
      <c r="A21" s="34"/>
      <c r="C21" s="12"/>
      <c r="D21" s="2"/>
      <c r="E21" s="18"/>
      <c r="F21" s="24"/>
      <c r="G21" s="18"/>
      <c r="H21" s="2"/>
    </row>
    <row r="22" spans="1:13" x14ac:dyDescent="0.25">
      <c r="A22" s="34"/>
      <c r="C22" s="12"/>
      <c r="D22" s="2"/>
      <c r="E22" s="18"/>
      <c r="F22" s="18"/>
      <c r="G22" s="18"/>
      <c r="H22" s="2"/>
    </row>
    <row r="23" spans="1:13" x14ac:dyDescent="0.25">
      <c r="A23" s="34"/>
      <c r="C23" s="12"/>
      <c r="D23" s="2"/>
      <c r="E23" s="18"/>
      <c r="F23" s="18"/>
      <c r="G23" s="18"/>
      <c r="H23" s="2"/>
    </row>
    <row r="24" spans="1:13" x14ac:dyDescent="0.25">
      <c r="A24" s="34"/>
      <c r="C24" s="12"/>
      <c r="D24" s="2"/>
      <c r="E24" s="18"/>
      <c r="F24" s="18"/>
      <c r="G24" s="18"/>
      <c r="H24" s="2"/>
    </row>
    <row r="25" spans="1:13" x14ac:dyDescent="0.25">
      <c r="A25" s="34"/>
      <c r="C25" s="12"/>
      <c r="D25" s="2"/>
      <c r="E25" s="18"/>
      <c r="F25" s="18"/>
      <c r="G25" s="18"/>
      <c r="H25" s="2"/>
    </row>
    <row r="26" spans="1:13" x14ac:dyDescent="0.25">
      <c r="A26" s="34"/>
      <c r="C26" s="12"/>
      <c r="D26" s="2"/>
      <c r="E26" s="18"/>
      <c r="F26" s="18"/>
      <c r="G26" s="18"/>
      <c r="H26" s="2"/>
    </row>
    <row r="27" spans="1:13" x14ac:dyDescent="0.25">
      <c r="A27" s="33"/>
      <c r="C27" s="12"/>
      <c r="D27" s="2"/>
      <c r="E27" s="18"/>
      <c r="F27" s="18"/>
      <c r="G27" s="18"/>
      <c r="H27" s="2"/>
    </row>
    <row r="28" spans="1:13" x14ac:dyDescent="0.25">
      <c r="A28" s="33"/>
      <c r="C28" s="12"/>
      <c r="D28" s="2"/>
      <c r="E28" s="18"/>
      <c r="F28" s="18"/>
      <c r="G28" s="18"/>
      <c r="H28" s="2"/>
    </row>
    <row r="29" spans="1:13" x14ac:dyDescent="0.25">
      <c r="A29" s="33"/>
      <c r="C29" s="12"/>
      <c r="D29" s="2"/>
      <c r="E29" s="18"/>
      <c r="F29" s="18"/>
      <c r="G29" s="18"/>
      <c r="H29" s="2"/>
    </row>
    <row r="30" spans="1:13" x14ac:dyDescent="0.25">
      <c r="A30" s="33"/>
      <c r="C30" s="12"/>
      <c r="D30" s="2"/>
      <c r="E30" s="18"/>
      <c r="F30" s="18"/>
      <c r="G30" s="18"/>
      <c r="H30" s="2"/>
    </row>
    <row r="31" spans="1:13" x14ac:dyDescent="0.25">
      <c r="A31" s="33"/>
      <c r="C31" s="12"/>
      <c r="D31" s="2"/>
      <c r="E31" s="18"/>
      <c r="F31" s="18"/>
      <c r="G31" s="18"/>
      <c r="H31" s="2"/>
    </row>
    <row r="32" spans="1:13" x14ac:dyDescent="0.25">
      <c r="A32" s="33"/>
      <c r="C32" s="12"/>
      <c r="D32" s="2"/>
      <c r="E32" s="18"/>
      <c r="F32" s="18"/>
      <c r="G32" s="18"/>
      <c r="H32" s="2"/>
    </row>
    <row r="33" spans="1:8" x14ac:dyDescent="0.25">
      <c r="A33" s="33"/>
      <c r="C33" s="12"/>
      <c r="D33" s="2"/>
      <c r="E33" s="18"/>
      <c r="F33" s="18"/>
      <c r="G33" s="18"/>
      <c r="H33" s="2"/>
    </row>
    <row r="34" spans="1:8" x14ac:dyDescent="0.25">
      <c r="A34" s="33"/>
      <c r="C34" s="12"/>
      <c r="D34" s="2"/>
      <c r="E34" s="18"/>
      <c r="F34" s="18"/>
      <c r="G34" s="18"/>
      <c r="H34" s="2"/>
    </row>
    <row r="35" spans="1:8" x14ac:dyDescent="0.25">
      <c r="A35" s="33"/>
      <c r="C35" s="12"/>
      <c r="D35" s="2"/>
      <c r="E35" s="18"/>
      <c r="F35" s="18"/>
      <c r="G35" s="18"/>
      <c r="H35" s="2"/>
    </row>
    <row r="36" spans="1:8" x14ac:dyDescent="0.25">
      <c r="A36" s="33"/>
      <c r="C36" s="12"/>
      <c r="D36" s="2"/>
      <c r="E36" s="18"/>
      <c r="F36" s="18"/>
      <c r="G36" s="18"/>
      <c r="H36" s="2"/>
    </row>
    <row r="37" spans="1:8" x14ac:dyDescent="0.25">
      <c r="A37" s="26"/>
      <c r="C37" s="12"/>
      <c r="D37" s="2"/>
      <c r="E37" s="18"/>
      <c r="F37" s="18"/>
      <c r="G37" s="18"/>
      <c r="H37" s="2"/>
    </row>
    <row r="38" spans="1:8" x14ac:dyDescent="0.25">
      <c r="A38" s="26"/>
      <c r="C38" s="12"/>
      <c r="D38" s="2"/>
      <c r="E38" s="18"/>
      <c r="F38" s="18"/>
      <c r="G38" s="18"/>
      <c r="H38" s="2"/>
    </row>
    <row r="39" spans="1:8" x14ac:dyDescent="0.25">
      <c r="A39" s="26"/>
      <c r="C39" s="12"/>
      <c r="D39" s="2"/>
      <c r="E39" s="18"/>
      <c r="F39" s="18"/>
      <c r="G39" s="18"/>
      <c r="H39" s="2"/>
    </row>
    <row r="40" spans="1:8" x14ac:dyDescent="0.25">
      <c r="A40" s="26"/>
      <c r="C40" s="12"/>
      <c r="E40" s="18"/>
      <c r="F40" s="18"/>
      <c r="G40" s="18"/>
    </row>
    <row r="41" spans="1:8" x14ac:dyDescent="0.25">
      <c r="A41" s="26"/>
      <c r="C41" s="12"/>
      <c r="E41" s="18"/>
      <c r="F41" s="18"/>
      <c r="G41" s="18"/>
    </row>
    <row r="42" spans="1:8" x14ac:dyDescent="0.25">
      <c r="A42" s="26"/>
      <c r="C42" s="12"/>
      <c r="E42" s="18"/>
      <c r="F42" s="18"/>
      <c r="G42" s="18"/>
    </row>
    <row r="43" spans="1:8" x14ac:dyDescent="0.25">
      <c r="A43" s="28"/>
      <c r="C43" s="12"/>
      <c r="E43" s="18"/>
      <c r="F43" s="25"/>
      <c r="G43" s="18"/>
    </row>
    <row r="44" spans="1:8" x14ac:dyDescent="0.25">
      <c r="A44" s="28"/>
      <c r="C44" s="12"/>
      <c r="E44" s="18"/>
      <c r="F44" s="25"/>
      <c r="G44" s="18"/>
    </row>
    <row r="45" spans="1:8" x14ac:dyDescent="0.25">
      <c r="A45" s="28"/>
      <c r="C45" s="12"/>
      <c r="E45" s="18"/>
      <c r="F45" s="23"/>
      <c r="G45" s="18"/>
    </row>
    <row r="46" spans="1:8" x14ac:dyDescent="0.25">
      <c r="A46" s="27"/>
      <c r="C46" s="12"/>
      <c r="E46" s="18"/>
      <c r="F46" s="25"/>
      <c r="G46" s="18"/>
    </row>
    <row r="47" spans="1:8" x14ac:dyDescent="0.25">
      <c r="A47" s="27"/>
      <c r="C47" s="12"/>
      <c r="E47" s="18"/>
      <c r="F47" s="25"/>
      <c r="G47" s="18"/>
    </row>
    <row r="48" spans="1:8" x14ac:dyDescent="0.25">
      <c r="A48" s="29"/>
      <c r="C48" s="12"/>
      <c r="E48" s="18"/>
      <c r="F48" s="18"/>
      <c r="G48" s="18"/>
    </row>
    <row r="49" spans="1:7" x14ac:dyDescent="0.25">
      <c r="A49" s="29"/>
      <c r="C49" s="12"/>
      <c r="E49" s="18"/>
      <c r="F49" s="18"/>
      <c r="G49" s="18"/>
    </row>
    <row r="50" spans="1:7" x14ac:dyDescent="0.25">
      <c r="A50" s="29"/>
      <c r="C50" s="12"/>
      <c r="E50" s="18"/>
      <c r="F50" s="18"/>
      <c r="G50" s="18"/>
    </row>
    <row r="51" spans="1:7" x14ac:dyDescent="0.25">
      <c r="A51" s="29"/>
      <c r="C51" s="12"/>
      <c r="E51" s="18"/>
      <c r="F51" s="18"/>
      <c r="G51" s="18"/>
    </row>
    <row r="52" spans="1:7" x14ac:dyDescent="0.25">
      <c r="A52" s="32"/>
      <c r="C52" s="12"/>
      <c r="E52" s="18"/>
      <c r="F52" s="24"/>
      <c r="G52" s="18"/>
    </row>
    <row r="53" spans="1:7" x14ac:dyDescent="0.25">
      <c r="A53" s="31"/>
      <c r="C53" s="12"/>
      <c r="E53" s="18"/>
      <c r="F53" s="18"/>
      <c r="G53" s="18"/>
    </row>
    <row r="54" spans="1:7" x14ac:dyDescent="0.25">
      <c r="A54" s="31"/>
      <c r="C54" s="12"/>
      <c r="E54" s="18"/>
      <c r="F54" s="18"/>
      <c r="G54" s="18"/>
    </row>
    <row r="55" spans="1:7" x14ac:dyDescent="0.25">
      <c r="A55" s="30"/>
      <c r="C55" s="12"/>
      <c r="E55" s="18"/>
      <c r="F55" s="18"/>
      <c r="G55" s="18"/>
    </row>
    <row r="56" spans="1:7" x14ac:dyDescent="0.25">
      <c r="A56" s="30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1:G54 G7:G8">
    <cfRule type="containsText" dxfId="50" priority="127" operator="containsText" text="New Tag Required">
      <formula>NOT(ISERROR(SEARCH("New Tag Required",G7)))</formula>
    </cfRule>
  </conditionalFormatting>
  <conditionalFormatting sqref="D20:D100 D7:D9">
    <cfRule type="containsText" dxfId="49" priority="126" operator="containsText" text="Yes">
      <formula>NOT(ISERROR(SEARCH("Yes",D7)))</formula>
    </cfRule>
  </conditionalFormatting>
  <conditionalFormatting sqref="H201:H422 H21:H100 H7:H8">
    <cfRule type="containsText" dxfId="48" priority="114" operator="containsText" text="New Sign Required">
      <formula>NOT(ISERROR(SEARCH("New Sign Required",H7)))</formula>
    </cfRule>
  </conditionalFormatting>
  <conditionalFormatting sqref="G40:G100 G21:H39 G7:H8">
    <cfRule type="containsText" dxfId="47" priority="113" operator="containsText" text="Action Required">
      <formula>NOT(ISERROR(SEARCH("Action Required",G7)))</formula>
    </cfRule>
  </conditionalFormatting>
  <conditionalFormatting sqref="H40:H100">
    <cfRule type="containsText" dxfId="46" priority="112" operator="containsText" text="Action Required">
      <formula>NOT(ISERROR(SEARCH("Action Required",H40)))</formula>
    </cfRule>
  </conditionalFormatting>
  <conditionalFormatting sqref="G14">
    <cfRule type="containsText" dxfId="45" priority="54" operator="containsText" text="New Tag Required">
      <formula>NOT(ISERROR(SEARCH("New Tag Required",G14)))</formula>
    </cfRule>
  </conditionalFormatting>
  <conditionalFormatting sqref="D14">
    <cfRule type="containsText" dxfId="44" priority="53" operator="containsText" text="Yes">
      <formula>NOT(ISERROR(SEARCH("Yes",D14)))</formula>
    </cfRule>
  </conditionalFormatting>
  <conditionalFormatting sqref="H14">
    <cfRule type="containsText" dxfId="43" priority="52" operator="containsText" text="New Sign Required">
      <formula>NOT(ISERROR(SEARCH("New Sign Required",H14)))</formula>
    </cfRule>
  </conditionalFormatting>
  <conditionalFormatting sqref="G14">
    <cfRule type="containsText" dxfId="42" priority="51" operator="containsText" text="Action Required">
      <formula>NOT(ISERROR(SEARCH("Action Required",G14)))</formula>
    </cfRule>
  </conditionalFormatting>
  <conditionalFormatting sqref="H14">
    <cfRule type="containsText" dxfId="41" priority="50" operator="containsText" text="Action Required">
      <formula>NOT(ISERROR(SEARCH("Action Required",H14)))</formula>
    </cfRule>
  </conditionalFormatting>
  <conditionalFormatting sqref="D9">
    <cfRule type="containsText" dxfId="40" priority="48" operator="containsText" text="Yes">
      <formula>NOT(ISERROR(SEARCH("Yes",D9)))</formula>
    </cfRule>
  </conditionalFormatting>
  <conditionalFormatting sqref="D101:D200">
    <cfRule type="containsText" dxfId="39" priority="46" operator="containsText" text="Yes">
      <formula>NOT(ISERROR(SEARCH("Yes",D101)))</formula>
    </cfRule>
  </conditionalFormatting>
  <conditionalFormatting sqref="H101:H200">
    <cfRule type="containsText" dxfId="38" priority="45" operator="containsText" text="New Sign Required">
      <formula>NOT(ISERROR(SEARCH("New Sign Required",H101)))</formula>
    </cfRule>
  </conditionalFormatting>
  <conditionalFormatting sqref="G101:G200">
    <cfRule type="containsText" dxfId="37" priority="44" operator="containsText" text="Action Required">
      <formula>NOT(ISERROR(SEARCH("Action Required",G101)))</formula>
    </cfRule>
  </conditionalFormatting>
  <conditionalFormatting sqref="H101:H200">
    <cfRule type="containsText" dxfId="36" priority="43" operator="containsText" text="Action Required">
      <formula>NOT(ISERROR(SEARCH("Action Required",H101)))</formula>
    </cfRule>
  </conditionalFormatting>
  <conditionalFormatting sqref="E9:H13">
    <cfRule type="containsText" dxfId="35" priority="20" operator="containsText" text="New Tag Required">
      <formula>NOT(ISERROR(SEARCH("New Tag Required",E9)))</formula>
    </cfRule>
  </conditionalFormatting>
  <conditionalFormatting sqref="E9:H13">
    <cfRule type="containsText" dxfId="34" priority="19" operator="containsText" text="Action Required">
      <formula>NOT(ISERROR(SEARCH("Action Required",E9)))</formula>
    </cfRule>
  </conditionalFormatting>
  <conditionalFormatting sqref="D10:D13">
    <cfRule type="containsText" dxfId="33" priority="18" operator="containsText" text="Yes">
      <formula>NOT(ISERROR(SEARCH("Yes",D10)))</formula>
    </cfRule>
  </conditionalFormatting>
  <conditionalFormatting sqref="D10:D13">
    <cfRule type="containsText" dxfId="32" priority="17" operator="containsText" text="Yes">
      <formula>NOT(ISERROR(SEARCH("Yes",D10)))</formula>
    </cfRule>
  </conditionalFormatting>
  <conditionalFormatting sqref="D15:D17">
    <cfRule type="containsText" dxfId="31" priority="16" operator="containsText" text="Yes">
      <formula>NOT(ISERROR(SEARCH("Yes",D15)))</formula>
    </cfRule>
  </conditionalFormatting>
  <conditionalFormatting sqref="D15:D17">
    <cfRule type="containsText" dxfId="30" priority="15" operator="containsText" text="Yes">
      <formula>NOT(ISERROR(SEARCH("Yes",D15)))</formula>
    </cfRule>
  </conditionalFormatting>
  <conditionalFormatting sqref="E15:H17">
    <cfRule type="containsText" dxfId="29" priority="14" operator="containsText" text="New Tag Required">
      <formula>NOT(ISERROR(SEARCH("New Tag Required",E15)))</formula>
    </cfRule>
  </conditionalFormatting>
  <conditionalFormatting sqref="E15:H17">
    <cfRule type="containsText" dxfId="28" priority="13" operator="containsText" text="Action Required">
      <formula>NOT(ISERROR(SEARCH("Action Required",E15)))</formula>
    </cfRule>
  </conditionalFormatting>
  <conditionalFormatting sqref="G6">
    <cfRule type="containsText" dxfId="27" priority="12" operator="containsText" text="New Tag Required">
      <formula>NOT(ISERROR(SEARCH("New Tag Required",G6)))</formula>
    </cfRule>
  </conditionalFormatting>
  <conditionalFormatting sqref="D6">
    <cfRule type="containsText" dxfId="26" priority="11" operator="containsText" text="Yes">
      <formula>NOT(ISERROR(SEARCH("Yes",D6)))</formula>
    </cfRule>
  </conditionalFormatting>
  <conditionalFormatting sqref="H6">
    <cfRule type="containsText" dxfId="25" priority="10" operator="containsText" text="New Sign Required">
      <formula>NOT(ISERROR(SEARCH("New Sign Required",H6)))</formula>
    </cfRule>
  </conditionalFormatting>
  <conditionalFormatting sqref="G6:H6">
    <cfRule type="containsText" dxfId="24" priority="9" operator="containsText" text="Action Required">
      <formula>NOT(ISERROR(SEARCH("Action Required",G6)))</formula>
    </cfRule>
  </conditionalFormatting>
  <conditionalFormatting sqref="J2:N2">
    <cfRule type="cellIs" dxfId="23" priority="8" operator="notEqual">
      <formula>0</formula>
    </cfRule>
  </conditionalFormatting>
  <conditionalFormatting sqref="J6:J17">
    <cfRule type="cellIs" dxfId="21" priority="7" operator="equal">
      <formula>0</formula>
    </cfRule>
  </conditionalFormatting>
  <conditionalFormatting sqref="M6:M17">
    <cfRule type="cellIs" dxfId="19" priority="6" operator="equal">
      <formula>0</formula>
    </cfRule>
  </conditionalFormatting>
  <conditionalFormatting sqref="J6:J17 M6:M17">
    <cfRule type="cellIs" dxfId="17" priority="3" operator="equal">
      <formula>"In Progress"</formula>
    </cfRule>
    <cfRule type="cellIs" dxfId="16" priority="4" operator="equal">
      <formula>"Log Issues"</formula>
    </cfRule>
    <cfRule type="cellIs" dxfId="15" priority="5" operator="equal">
      <formula>"N/A"</formula>
    </cfRule>
  </conditionalFormatting>
  <conditionalFormatting sqref="K6:L6">
    <cfRule type="expression" dxfId="11" priority="2">
      <formula>$J6="Log Issues"</formula>
    </cfRule>
  </conditionalFormatting>
  <conditionalFormatting sqref="N6">
    <cfRule type="expression" dxfId="9" priority="1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20:D75 D6:D17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8 B14 B9 B10 B11 B12 B13 B17 B15 B1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Lookup!$D$1:$D$4</xm:f>
          </x14:formula1>
          <xm:sqref>H14 H6:H8 H21:H200</xm:sqref>
        </x14:dataValidation>
        <x14:dataValidation type="list" allowBlank="1" showInputMessage="1" showErrorMessage="1">
          <x14:formula1>
            <xm:f>Lookup!$A$1:$A$4</xm:f>
          </x14:formula1>
          <xm:sqref>H13 E9:H12 E13:F13 G13:G14 E15:H17 G6:G8 G21:G200</xm:sqref>
        </x14:dataValidation>
        <x14:dataValidation type="list" allowBlank="1" showInputMessage="1">
          <x14:formula1>
            <xm:f>Lookup!$E$1:$E$40</xm:f>
          </x14:formula1>
          <xm:sqref>C20:C200 C6:C17</xm:sqref>
        </x14:dataValidation>
        <x14:dataValidation type="list" allowBlank="1" showInputMessage="1" showErrorMessage="1">
          <x14:formula1>
            <xm:f>[2]Lookup!#REF!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" sqref="F1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96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97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98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0356</v>
      </c>
      <c r="B271" s="4" t="str">
        <f>([1]UKBuilding_List!B271)</f>
        <v>119 State St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0390</v>
      </c>
      <c r="B280" s="4" t="str">
        <f>([1]UKBuilding_List!B280)</f>
        <v>Bus Shelter #1</v>
      </c>
    </row>
    <row r="281" spans="1:2" x14ac:dyDescent="0.25">
      <c r="A281" s="3" t="str">
        <f>([1]UKBuilding_List!A281)</f>
        <v>0391</v>
      </c>
      <c r="B281" s="4" t="str">
        <f>([1]UKBuilding_List!B281)</f>
        <v>Bus Shelter #2</v>
      </c>
    </row>
    <row r="282" spans="1:2" x14ac:dyDescent="0.25">
      <c r="A282" s="3" t="str">
        <f>([1]UKBuilding_List!A282)</f>
        <v>0392</v>
      </c>
      <c r="B282" s="4" t="str">
        <f>([1]UKBuilding_List!B282)</f>
        <v>Bus Shelter #3</v>
      </c>
    </row>
    <row r="283" spans="1:2" x14ac:dyDescent="0.25">
      <c r="A283" s="3" t="str">
        <f>([1]UKBuilding_List!A283)</f>
        <v>0393</v>
      </c>
      <c r="B283" s="4" t="str">
        <f>([1]UKBuilding_List!B283)</f>
        <v>Bus Shelter #7</v>
      </c>
    </row>
    <row r="284" spans="1:2" x14ac:dyDescent="0.25">
      <c r="A284" s="3" t="str">
        <f>([1]UKBuilding_List!A284)</f>
        <v>0394</v>
      </c>
      <c r="B284" s="4" t="str">
        <f>([1]UKBuilding_List!B284)</f>
        <v>Bus Shelter #6</v>
      </c>
    </row>
    <row r="285" spans="1:2" x14ac:dyDescent="0.25">
      <c r="A285" s="3" t="str">
        <f>([1]UKBuilding_List!A285)</f>
        <v>0397</v>
      </c>
      <c r="B285" s="4" t="str">
        <f>([1]UKBuilding_List!B285)</f>
        <v>Bus Shelter #9</v>
      </c>
    </row>
    <row r="286" spans="1:2" x14ac:dyDescent="0.25">
      <c r="A286" s="3" t="str">
        <f>([1]UKBuilding_List!A286)</f>
        <v>0398</v>
      </c>
      <c r="B286" s="4" t="str">
        <f>([1]UKBuilding_List!B286)</f>
        <v>Bus Shelter #10</v>
      </c>
    </row>
    <row r="287" spans="1:2" x14ac:dyDescent="0.25">
      <c r="A287" s="3" t="str">
        <f>([1]UKBuilding_List!A287)</f>
        <v>0399</v>
      </c>
      <c r="B287" s="4" t="str">
        <f>([1]UKBuilding_List!B287)</f>
        <v>Bus Shelter #11</v>
      </c>
    </row>
    <row r="288" spans="1:2" x14ac:dyDescent="0.25">
      <c r="A288" s="3" t="str">
        <f>([1]UKBuilding_List!A288)</f>
        <v>0400</v>
      </c>
      <c r="B288" s="4" t="str">
        <f>([1]UKBuilding_List!B288)</f>
        <v>Ellen H. Richards House</v>
      </c>
    </row>
    <row r="289" spans="1:2" x14ac:dyDescent="0.25">
      <c r="A289" s="3" t="str">
        <f>([1]UKBuilding_List!A289)</f>
        <v>0401</v>
      </c>
      <c r="B289" s="4" t="str">
        <f>([1]UKBuilding_List!B289)</f>
        <v>Weldon House</v>
      </c>
    </row>
    <row r="290" spans="1:2" x14ac:dyDescent="0.25">
      <c r="A290" s="3" t="str">
        <f>([1]UKBuilding_List!A290)</f>
        <v>0402</v>
      </c>
      <c r="B290" s="4" t="str">
        <f>([1]UKBuilding_List!B290)</f>
        <v>147 Washington Ave</v>
      </c>
    </row>
    <row r="291" spans="1:2" x14ac:dyDescent="0.25">
      <c r="A291" s="3" t="str">
        <f>([1]UKBuilding_List!A291)</f>
        <v>0412</v>
      </c>
      <c r="B291" s="4" t="str">
        <f>([1]UKBuilding_List!B291)</f>
        <v>403 Pennsylvania Ct</v>
      </c>
    </row>
    <row r="292" spans="1:2" x14ac:dyDescent="0.25">
      <c r="A292" s="3" t="str">
        <f>([1]UKBuilding_List!A292)</f>
        <v>0413</v>
      </c>
      <c r="B292" s="4" t="str">
        <f>([1]UKBuilding_List!B292)</f>
        <v>Softball/Soccer Locker Rooms</v>
      </c>
    </row>
    <row r="293" spans="1:2" x14ac:dyDescent="0.25">
      <c r="A293" s="3" t="str">
        <f>([1]UKBuilding_List!A293)</f>
        <v>0416</v>
      </c>
      <c r="B293" s="4" t="str">
        <f>([1]UKBuilding_List!B293)</f>
        <v>Bus Shelter #12</v>
      </c>
    </row>
    <row r="294" spans="1:2" x14ac:dyDescent="0.25">
      <c r="A294" s="3" t="str">
        <f>([1]UKBuilding_List!A294)</f>
        <v>0417</v>
      </c>
      <c r="B294" s="4" t="str">
        <f>([1]UKBuilding_List!B294)</f>
        <v>660 South Limestone</v>
      </c>
    </row>
    <row r="295" spans="1:2" x14ac:dyDescent="0.25">
      <c r="A295" s="3" t="str">
        <f>([1]UKBuilding_List!A295)</f>
        <v>0418</v>
      </c>
      <c r="B295" s="4" t="str">
        <f>([1]UKBuilding_List!B295)</f>
        <v>Bus Shelter #4</v>
      </c>
    </row>
    <row r="296" spans="1:2" x14ac:dyDescent="0.25">
      <c r="A296" s="3" t="str">
        <f>([1]UKBuilding_List!A296)</f>
        <v>0419</v>
      </c>
      <c r="B296" s="4" t="str">
        <f>([1]UKBuilding_List!B296)</f>
        <v>Bus Shelter #13</v>
      </c>
    </row>
    <row r="297" spans="1:2" x14ac:dyDescent="0.25">
      <c r="A297" s="3" t="str">
        <f>([1]UKBuilding_List!A297)</f>
        <v>0420</v>
      </c>
      <c r="B297" s="4" t="str">
        <f>([1]UKBuilding_List!B297)</f>
        <v>424 Euclid Avenue</v>
      </c>
    </row>
    <row r="298" spans="1:2" x14ac:dyDescent="0.25">
      <c r="A298" s="3" t="str">
        <f>([1]UKBuilding_List!A298)</f>
        <v>0428</v>
      </c>
      <c r="B298" s="4" t="str">
        <f>([1]UKBuilding_List!B298)</f>
        <v>457 Woodland Ave</v>
      </c>
    </row>
    <row r="299" spans="1:2" x14ac:dyDescent="0.25">
      <c r="A299" s="3" t="str">
        <f>([1]UKBuilding_List!A299)</f>
        <v>0432</v>
      </c>
      <c r="B299" s="4" t="str">
        <f>([1]UKBuilding_List!B299)</f>
        <v>Commonwealth House</v>
      </c>
    </row>
    <row r="300" spans="1:2" x14ac:dyDescent="0.25">
      <c r="A300" s="3" t="str">
        <f>([1]UKBuilding_List!A300)</f>
        <v>0433</v>
      </c>
      <c r="B300" s="4" t="str">
        <f>([1]UKBuilding_List!B300)</f>
        <v>William E and Casiana Schmidt Vocal Arts Center</v>
      </c>
    </row>
    <row r="301" spans="1:2" x14ac:dyDescent="0.25">
      <c r="A301" s="3" t="str">
        <f>([1]UKBuilding_List!A301)</f>
        <v>0442</v>
      </c>
      <c r="B301" s="4" t="str">
        <f>([1]UKBuilding_List!B301)</f>
        <v>Ligon House</v>
      </c>
    </row>
    <row r="302" spans="1:2" x14ac:dyDescent="0.25">
      <c r="A302" s="3" t="str">
        <f>([1]UKBuilding_List!A302)</f>
        <v>0446</v>
      </c>
      <c r="B302" s="4" t="str">
        <f>([1]UKBuilding_List!B302)</f>
        <v>Softball Stadium</v>
      </c>
    </row>
    <row r="303" spans="1:2" x14ac:dyDescent="0.25">
      <c r="A303" s="3" t="str">
        <f>([1]UKBuilding_List!A303)</f>
        <v>0447</v>
      </c>
      <c r="B303" s="4" t="str">
        <f>([1]UKBuilding_List!B303)</f>
        <v>Hitting Pavilion</v>
      </c>
    </row>
    <row r="304" spans="1:2" x14ac:dyDescent="0.25">
      <c r="A304" s="3" t="str">
        <f>([1]UKBuilding_List!A304)</f>
        <v>0448</v>
      </c>
      <c r="B304" s="4" t="str">
        <f>([1]UKBuilding_List!B304)</f>
        <v>Football Storage Shed</v>
      </c>
    </row>
    <row r="305" spans="1:2" x14ac:dyDescent="0.25">
      <c r="A305" s="3" t="str">
        <f>([1]UKBuilding_List!A305)</f>
        <v>0449</v>
      </c>
      <c r="B305" s="4" t="str">
        <f>([1]UKBuilding_List!B305)</f>
        <v>Shively Grounds Storage Building</v>
      </c>
    </row>
    <row r="306" spans="1:2" x14ac:dyDescent="0.25">
      <c r="A306" s="3" t="str">
        <f>([1]UKBuilding_List!A306)</f>
        <v>0450</v>
      </c>
      <c r="B306" s="4" t="str">
        <f>([1]UKBuilding_List!B306)</f>
        <v>Softball Maintenance Building</v>
      </c>
    </row>
    <row r="307" spans="1:2" x14ac:dyDescent="0.25">
      <c r="A307" s="3" t="str">
        <f>([1]UKBuilding_List!A307)</f>
        <v>0451</v>
      </c>
      <c r="B307" s="4" t="str">
        <f>([1]UKBuilding_List!B307)</f>
        <v>Soccer Field Pressbox</v>
      </c>
    </row>
    <row r="308" spans="1:2" x14ac:dyDescent="0.25">
      <c r="A308" s="3" t="str">
        <f>([1]UKBuilding_List!A308)</f>
        <v>0452</v>
      </c>
      <c r="B308" s="4" t="str">
        <f>([1]UKBuilding_List!B308)</f>
        <v>Softball Pressbox</v>
      </c>
    </row>
    <row r="309" spans="1:2" x14ac:dyDescent="0.25">
      <c r="A309" s="3" t="str">
        <f>([1]UKBuilding_List!A309)</f>
        <v>0453</v>
      </c>
      <c r="B309" s="4" t="str">
        <f>([1]UKBuilding_List!B309)</f>
        <v>Shively Grounds Building</v>
      </c>
    </row>
    <row r="310" spans="1:2" x14ac:dyDescent="0.25">
      <c r="A310" s="3" t="str">
        <f>([1]UKBuilding_List!A310)</f>
        <v>0456</v>
      </c>
      <c r="B310" s="4" t="str">
        <f>([1]UKBuilding_List!B310)</f>
        <v>W.T. Young Library</v>
      </c>
    </row>
    <row r="311" spans="1:2" x14ac:dyDescent="0.25">
      <c r="A311" s="3" t="str">
        <f>([1]UKBuilding_List!A311)</f>
        <v>0460</v>
      </c>
      <c r="B311" s="4" t="str">
        <f>([1]UKBuilding_List!B311)</f>
        <v>149 Transcript Ave</v>
      </c>
    </row>
    <row r="312" spans="1:2" x14ac:dyDescent="0.25">
      <c r="A312" s="3" t="str">
        <f>([1]UKBuilding_List!A312)</f>
        <v>0461</v>
      </c>
      <c r="B312" s="4" t="str">
        <f>([1]UKBuilding_List!B312)</f>
        <v>153 Transcript Ave</v>
      </c>
    </row>
    <row r="313" spans="1:2" x14ac:dyDescent="0.25">
      <c r="A313" s="3" t="str">
        <f>([1]UKBuilding_List!A313)</f>
        <v>0467</v>
      </c>
      <c r="B313" s="4" t="str">
        <f>([1]UKBuilding_List!B313)</f>
        <v>220 Transcript Ave</v>
      </c>
    </row>
    <row r="314" spans="1:2" x14ac:dyDescent="0.25">
      <c r="A314" s="3" t="str">
        <f>([1]UKBuilding_List!A314)</f>
        <v>0473</v>
      </c>
      <c r="B314" s="4" t="str">
        <f>([1]UKBuilding_List!B314)</f>
        <v>505 Oldham Ct</v>
      </c>
    </row>
    <row r="315" spans="1:2" x14ac:dyDescent="0.25">
      <c r="A315" s="3" t="str">
        <f>([1]UKBuilding_List!A315)</f>
        <v>0481</v>
      </c>
      <c r="B315" s="4" t="str">
        <f>([1]UKBuilding_List!B315)</f>
        <v>LCC Academic Tech Building</v>
      </c>
    </row>
    <row r="316" spans="1:2" x14ac:dyDescent="0.25">
      <c r="A316" s="3" t="str">
        <f>([1]UKBuilding_List!A316)</f>
        <v>0482</v>
      </c>
      <c r="B316" s="4" t="str">
        <f>([1]UKBuilding_List!B316)</f>
        <v>408 Linden Walk</v>
      </c>
    </row>
    <row r="317" spans="1:2" x14ac:dyDescent="0.25">
      <c r="A317" s="3" t="str">
        <f>([1]UKBuilding_List!A317)</f>
        <v>0484</v>
      </c>
      <c r="B317" s="4" t="str">
        <f>([1]UKBuilding_List!B317)</f>
        <v>Real Properties Garage</v>
      </c>
    </row>
    <row r="318" spans="1:2" x14ac:dyDescent="0.25">
      <c r="A318" s="3" t="str">
        <f>([1]UKBuilding_List!A318)</f>
        <v>0485</v>
      </c>
      <c r="B318" s="4" t="str">
        <f>([1]UKBuilding_List!B318)</f>
        <v>Boone Tennis Stadium</v>
      </c>
    </row>
    <row r="319" spans="1:2" x14ac:dyDescent="0.25">
      <c r="A319" s="3" t="str">
        <f>([1]UKBuilding_List!A319)</f>
        <v>0487</v>
      </c>
      <c r="B319" s="4" t="str">
        <f>([1]UKBuilding_List!B319)</f>
        <v>518 Oldham Ct</v>
      </c>
    </row>
    <row r="320" spans="1:2" x14ac:dyDescent="0.25">
      <c r="A320" s="3" t="str">
        <f>([1]UKBuilding_List!A320)</f>
        <v>0488</v>
      </c>
      <c r="B320" s="4" t="str">
        <f>([1]UKBuilding_List!B320)</f>
        <v>Woodland Early Learning Center</v>
      </c>
    </row>
    <row r="321" spans="1:2" x14ac:dyDescent="0.25">
      <c r="A321" s="3" t="str">
        <f>([1]UKBuilding_List!A321)</f>
        <v>0489</v>
      </c>
      <c r="B321" s="4" t="str">
        <f>([1]UKBuilding_List!B321)</f>
        <v>1117 South Limestone</v>
      </c>
    </row>
    <row r="322" spans="1:2" x14ac:dyDescent="0.25">
      <c r="A322" s="3" t="str">
        <f>([1]UKBuilding_List!A322)</f>
        <v>0490</v>
      </c>
      <c r="B322" s="4" t="str">
        <f>([1]UKBuilding_List!B322)</f>
        <v>Environmental Quality Management</v>
      </c>
    </row>
    <row r="323" spans="1:2" x14ac:dyDescent="0.25">
      <c r="A323" s="3" t="str">
        <f>([1]UKBuilding_List!A323)</f>
        <v>0494</v>
      </c>
      <c r="B323" s="4" t="str">
        <f>([1]UKBuilding_List!B323)</f>
        <v>Stuckert Career Center</v>
      </c>
    </row>
    <row r="324" spans="1:2" x14ac:dyDescent="0.25">
      <c r="A324" s="3" t="str">
        <f>([1]UKBuilding_List!A324)</f>
        <v>0495</v>
      </c>
      <c r="B324" s="4" t="str">
        <f>([1]UKBuilding_List!B324)</f>
        <v>James F. Hardymon Communications Building</v>
      </c>
    </row>
    <row r="325" spans="1:2" x14ac:dyDescent="0.25">
      <c r="A325" s="3" t="str">
        <f>([1]UKBuilding_List!A325)</f>
        <v>0503</v>
      </c>
      <c r="B325" s="4" t="str">
        <f>([1]UKBuilding_List!B325)</f>
        <v>Ralph G Anderson Building (Mech Eng)</v>
      </c>
    </row>
    <row r="326" spans="1:2" x14ac:dyDescent="0.25">
      <c r="A326" s="3" t="str">
        <f>([1]UKBuilding_List!A326)</f>
        <v>0504</v>
      </c>
      <c r="B326" s="4" t="str">
        <f>([1]UKBuilding_List!B326)</f>
        <v>Sigma Chi House Fraternity</v>
      </c>
    </row>
    <row r="327" spans="1:2" x14ac:dyDescent="0.25">
      <c r="A327" s="3" t="str">
        <f>([1]UKBuilding_List!A327)</f>
        <v>0505</v>
      </c>
      <c r="B327" s="4" t="str">
        <f>([1]UKBuilding_List!B327)</f>
        <v>Alpha Tau Omega</v>
      </c>
    </row>
    <row r="328" spans="1:2" x14ac:dyDescent="0.25">
      <c r="A328" s="3" t="str">
        <f>([1]UKBuilding_List!A328)</f>
        <v>0506</v>
      </c>
      <c r="B328" s="4" t="str">
        <f>([1]UKBuilding_List!B328)</f>
        <v>Robert Straus Behavioral Research Building</v>
      </c>
    </row>
    <row r="329" spans="1:2" x14ac:dyDescent="0.25">
      <c r="A329" s="3" t="str">
        <f>([1]UKBuilding_List!A329)</f>
        <v>0507</v>
      </c>
      <c r="B329" s="4" t="str">
        <f>([1]UKBuilding_List!B329)</f>
        <v>Sigma Alpha Epsilon Fraternity</v>
      </c>
    </row>
    <row r="330" spans="1:2" x14ac:dyDescent="0.25">
      <c r="A330" s="3" t="str">
        <f>([1]UKBuilding_List!A330)</f>
        <v>0509</v>
      </c>
      <c r="B330" s="4" t="str">
        <f>([1]UKBuilding_List!B330)</f>
        <v>Biomedical Biological Sciences Research Building</v>
      </c>
    </row>
    <row r="331" spans="1:2" x14ac:dyDescent="0.25">
      <c r="A331" s="3" t="str">
        <f>([1]UKBuilding_List!A331)</f>
        <v>0510</v>
      </c>
      <c r="B331" s="4" t="str">
        <f>([1]UKBuilding_List!B331)</f>
        <v>456 Rose Lane</v>
      </c>
    </row>
    <row r="332" spans="1:2" x14ac:dyDescent="0.25">
      <c r="A332" s="3" t="str">
        <f>([1]UKBuilding_List!A332)</f>
        <v>0511</v>
      </c>
      <c r="B332" s="4" t="str">
        <f>([1]UKBuilding_List!B332)</f>
        <v>456 1/2 Rose Lane Garage Apt</v>
      </c>
    </row>
    <row r="333" spans="1:2" x14ac:dyDescent="0.25">
      <c r="A333" s="3" t="str">
        <f>([1]UKBuilding_List!A333)</f>
        <v>0514</v>
      </c>
      <c r="B333" s="4" t="str">
        <f>([1]UKBuilding_List!B333)</f>
        <v>BBSRB Utility Plant</v>
      </c>
    </row>
    <row r="334" spans="1:2" x14ac:dyDescent="0.25">
      <c r="A334" s="3" t="str">
        <f>([1]UKBuilding_List!A334)</f>
        <v>0517</v>
      </c>
      <c r="B334" s="4" t="str">
        <f>([1]UKBuilding_List!B334)</f>
        <v>Mersack/Leavell</v>
      </c>
    </row>
    <row r="335" spans="1:2" x14ac:dyDescent="0.25">
      <c r="A335" s="3" t="str">
        <f>([1]UKBuilding_List!A335)</f>
        <v>0518</v>
      </c>
      <c r="B335" s="4" t="str">
        <f>([1]UKBuilding_List!B335)</f>
        <v>BBSRB Generator Building</v>
      </c>
    </row>
    <row r="336" spans="1:2" x14ac:dyDescent="0.25">
      <c r="A336" s="3" t="str">
        <f>([1]UKBuilding_List!A336)</f>
        <v>0564</v>
      </c>
      <c r="B336" s="4" t="str">
        <f>([1]UKBuilding_List!B336)</f>
        <v>630 South Broadway</v>
      </c>
    </row>
    <row r="337" spans="1:2" x14ac:dyDescent="0.25">
      <c r="A337" s="3" t="str">
        <f>([1]UKBuilding_List!A337)</f>
        <v>0565</v>
      </c>
      <c r="B337" s="4" t="str">
        <f>([1]UKBuilding_List!B337)</f>
        <v>John T. Smith Hall</v>
      </c>
    </row>
    <row r="338" spans="1:2" x14ac:dyDescent="0.25">
      <c r="A338" s="3" t="str">
        <f>([1]UKBuilding_List!A338)</f>
        <v>0566</v>
      </c>
      <c r="B338" s="4" t="str">
        <f>([1]UKBuilding_List!B338)</f>
        <v>Dale E. Baldwin Hall</v>
      </c>
    </row>
    <row r="339" spans="1:2" x14ac:dyDescent="0.25">
      <c r="A339" s="3" t="str">
        <f>([1]UKBuilding_List!A339)</f>
        <v>0567</v>
      </c>
      <c r="B339" s="4" t="str">
        <f>([1]UKBuilding_List!B339)</f>
        <v>Margaret Ingels Hall</v>
      </c>
    </row>
    <row r="340" spans="1:2" x14ac:dyDescent="0.25">
      <c r="A340" s="3" t="str">
        <f>([1]UKBuilding_List!A340)</f>
        <v>0568</v>
      </c>
      <c r="B340" s="4" t="str">
        <f>([1]UKBuilding_List!B340)</f>
        <v>David P. Roselle Hall</v>
      </c>
    </row>
    <row r="341" spans="1:2" x14ac:dyDescent="0.25">
      <c r="A341" s="3" t="str">
        <f>([1]UKBuilding_List!A341)</f>
        <v>0571</v>
      </c>
      <c r="B341" s="4" t="str">
        <f>([1]UKBuilding_List!B341)</f>
        <v>Parking Structure #6</v>
      </c>
    </row>
    <row r="342" spans="1:2" x14ac:dyDescent="0.25">
      <c r="A342" s="3" t="str">
        <f>([1]UKBuilding_List!A342)</f>
        <v>0572</v>
      </c>
      <c r="B342" s="4" t="str">
        <f>([1]UKBuilding_List!B342)</f>
        <v>Parking Structure #7</v>
      </c>
    </row>
    <row r="343" spans="1:2" x14ac:dyDescent="0.25">
      <c r="A343" s="3" t="str">
        <f>([1]UKBuilding_List!A343)</f>
        <v>0582</v>
      </c>
      <c r="B343" s="4" t="str">
        <f>([1]UKBuilding_List!B343)</f>
        <v>University Health Service</v>
      </c>
    </row>
    <row r="344" spans="1:2" x14ac:dyDescent="0.25">
      <c r="A344" s="3" t="str">
        <f>([1]UKBuilding_List!A344)</f>
        <v>0585</v>
      </c>
      <c r="B344" s="4" t="str">
        <f>([1]UKBuilding_List!B344)</f>
        <v>Baseball Training Pavilion</v>
      </c>
    </row>
    <row r="345" spans="1:2" x14ac:dyDescent="0.25">
      <c r="A345" s="3" t="str">
        <f>([1]UKBuilding_List!A345)</f>
        <v>0592</v>
      </c>
      <c r="B345" s="4" t="str">
        <f>([1]UKBuilding_List!B345)</f>
        <v>Storage Shed</v>
      </c>
    </row>
    <row r="346" spans="1:2" x14ac:dyDescent="0.25">
      <c r="A346" s="3" t="str">
        <f>([1]UKBuilding_List!A346)</f>
        <v>0596</v>
      </c>
      <c r="B346" s="4" t="str">
        <f>([1]UKBuilding_List!B346)</f>
        <v>Bio-Pharm (BP)</v>
      </c>
    </row>
    <row r="347" spans="1:2" x14ac:dyDescent="0.25">
      <c r="A347" s="3" t="str">
        <f>([1]UKBuilding_List!A347)</f>
        <v>0600</v>
      </c>
      <c r="B347" s="4" t="str">
        <f>([1]UKBuilding_List!B347)</f>
        <v>413 Pennsylvania Ct</v>
      </c>
    </row>
    <row r="348" spans="1:2" x14ac:dyDescent="0.25">
      <c r="A348" s="3" t="str">
        <f>([1]UKBuilding_List!A348)</f>
        <v>0601</v>
      </c>
      <c r="B348" s="4" t="str">
        <f>([1]UKBuilding_List!B348)</f>
        <v>Parking Structure #8</v>
      </c>
    </row>
    <row r="349" spans="1:2" x14ac:dyDescent="0.25">
      <c r="A349" s="3" t="str">
        <f>([1]UKBuilding_List!A349)</f>
        <v>0602</v>
      </c>
      <c r="B349" s="4" t="str">
        <f>([1]UKBuilding_List!B349)</f>
        <v>Pavilion A</v>
      </c>
    </row>
    <row r="350" spans="1:2" x14ac:dyDescent="0.25">
      <c r="A350" s="3" t="str">
        <f>([1]UKBuilding_List!A350)</f>
        <v>0604</v>
      </c>
      <c r="B350" s="4" t="str">
        <f>([1]UKBuilding_List!B350)</f>
        <v>Joe Craft Center</v>
      </c>
    </row>
    <row r="351" spans="1:2" x14ac:dyDescent="0.25">
      <c r="A351" s="3" t="str">
        <f>([1]UKBuilding_List!A351)</f>
        <v>0607</v>
      </c>
      <c r="B351" s="4" t="str">
        <f>([1]UKBuilding_List!B351)</f>
        <v>788 Press Avenue</v>
      </c>
    </row>
    <row r="352" spans="1:2" x14ac:dyDescent="0.25">
      <c r="A352" s="3" t="str">
        <f>([1]UKBuilding_List!A352)</f>
        <v>0608</v>
      </c>
      <c r="B352" s="4" t="str">
        <f>([1]UKBuilding_List!B352)</f>
        <v>792 Press Avenue</v>
      </c>
    </row>
    <row r="353" spans="1:2" x14ac:dyDescent="0.25">
      <c r="A353" s="3" t="str">
        <f>([1]UKBuilding_List!A353)</f>
        <v>0609</v>
      </c>
      <c r="B353" s="4" t="str">
        <f>([1]UKBuilding_List!B353)</f>
        <v>796 Press Avenue</v>
      </c>
    </row>
    <row r="354" spans="1:2" x14ac:dyDescent="0.25">
      <c r="A354" s="3" t="str">
        <f>([1]UKBuilding_List!A354)</f>
        <v>0610</v>
      </c>
      <c r="B354" s="4" t="str">
        <f>([1]UKBuilding_List!B354)</f>
        <v>800 Press Avenue</v>
      </c>
    </row>
    <row r="355" spans="1:2" x14ac:dyDescent="0.25">
      <c r="A355" s="3" t="str">
        <f>([1]UKBuilding_List!A355)</f>
        <v>0611</v>
      </c>
      <c r="B355" s="4" t="str">
        <f>([1]UKBuilding_List!B355)</f>
        <v>Medical Office Building (Samaritan)</v>
      </c>
    </row>
    <row r="356" spans="1:2" x14ac:dyDescent="0.25">
      <c r="A356" s="3" t="str">
        <f>([1]UKBuilding_List!A356)</f>
        <v>0612</v>
      </c>
      <c r="B356" s="4" t="str">
        <f>([1]UKBuilding_List!B356)</f>
        <v>Samaritan Chiller Building</v>
      </c>
    </row>
    <row r="357" spans="1:2" x14ac:dyDescent="0.25">
      <c r="A357" s="3" t="str">
        <f>([1]UKBuilding_List!A357)</f>
        <v>0613</v>
      </c>
      <c r="B357" s="4" t="str">
        <f>([1]UKBuilding_List!B357)</f>
        <v>Samaritan Parking Structure</v>
      </c>
    </row>
    <row r="358" spans="1:2" x14ac:dyDescent="0.25">
      <c r="A358" s="3" t="str">
        <f>([1]UKBuilding_List!A358)</f>
        <v>0614</v>
      </c>
      <c r="B358" s="4" t="str">
        <f>([1]UKBuilding_List!B358)</f>
        <v>123 Warren Ct.</v>
      </c>
    </row>
    <row r="359" spans="1:2" x14ac:dyDescent="0.25">
      <c r="A359" s="3" t="str">
        <f>([1]UKBuilding_List!A359)</f>
        <v>0615</v>
      </c>
      <c r="B359" s="4" t="str">
        <f>([1]UKBuilding_List!B359)</f>
        <v>125 Warren Ct.</v>
      </c>
    </row>
    <row r="360" spans="1:2" x14ac:dyDescent="0.25">
      <c r="A360" s="3" t="str">
        <f>([1]UKBuilding_List!A360)</f>
        <v>0616</v>
      </c>
      <c r="B360" s="4" t="str">
        <f>([1]UKBuilding_List!B360)</f>
        <v>Seaton Center Storage</v>
      </c>
    </row>
    <row r="361" spans="1:2" x14ac:dyDescent="0.25">
      <c r="A361" s="3" t="str">
        <f>([1]UKBuilding_List!A361)</f>
        <v>0617</v>
      </c>
      <c r="B361" s="4" t="str">
        <f>([1]UKBuilding_List!B361)</f>
        <v>118 Conn Terrace</v>
      </c>
    </row>
    <row r="362" spans="1:2" x14ac:dyDescent="0.25">
      <c r="A362" s="3" t="str">
        <f>([1]UKBuilding_List!A362)</f>
        <v>0618</v>
      </c>
      <c r="B362" s="4" t="str">
        <f>([1]UKBuilding_List!B362)</f>
        <v>MacAdam Student Observatory</v>
      </c>
    </row>
    <row r="363" spans="1:2" x14ac:dyDescent="0.25">
      <c r="A363" s="3" t="str">
        <f>([1]UKBuilding_List!A363)</f>
        <v>0619</v>
      </c>
      <c r="B363" s="4" t="str">
        <f>([1]UKBuilding_List!B363)</f>
        <v>102 Conn Terrace</v>
      </c>
    </row>
    <row r="364" spans="1:2" x14ac:dyDescent="0.25">
      <c r="A364" s="3" t="str">
        <f>([1]UKBuilding_List!A364)</f>
        <v>0621</v>
      </c>
      <c r="B364" s="4" t="str">
        <f>([1]UKBuilding_List!B364)</f>
        <v>104 Conn Terrace</v>
      </c>
    </row>
    <row r="365" spans="1:2" x14ac:dyDescent="0.25">
      <c r="A365" s="3" t="str">
        <f>([1]UKBuilding_List!A365)</f>
        <v>0622</v>
      </c>
      <c r="B365" s="4" t="str">
        <f>([1]UKBuilding_List!B365)</f>
        <v>108 Conn Terrace</v>
      </c>
    </row>
    <row r="366" spans="1:2" x14ac:dyDescent="0.25">
      <c r="A366" s="3" t="str">
        <f>([1]UKBuilding_List!A366)</f>
        <v>0623</v>
      </c>
      <c r="B366" s="4" t="str">
        <f>([1]UKBuilding_List!B366)</f>
        <v>110 Conn Terrace</v>
      </c>
    </row>
    <row r="367" spans="1:2" x14ac:dyDescent="0.25">
      <c r="A367" s="3" t="str">
        <f>([1]UKBuilding_List!A367)</f>
        <v>0624</v>
      </c>
      <c r="B367" s="4" t="str">
        <f>([1]UKBuilding_List!B367)</f>
        <v>120 Conn Terrace</v>
      </c>
    </row>
    <row r="368" spans="1:2" x14ac:dyDescent="0.25">
      <c r="A368" s="3" t="str">
        <f>([1]UKBuilding_List!A368)</f>
        <v>0625</v>
      </c>
      <c r="B368" s="4" t="str">
        <f>([1]UKBuilding_List!B368)</f>
        <v>1105 S. Limestone</v>
      </c>
    </row>
    <row r="369" spans="1:2" x14ac:dyDescent="0.25">
      <c r="A369" s="3" t="str">
        <f>([1]UKBuilding_List!A369)</f>
        <v>0626</v>
      </c>
      <c r="B369" s="4" t="str">
        <f>([1]UKBuilding_List!B369)</f>
        <v>1119 S. Limestone</v>
      </c>
    </row>
    <row r="370" spans="1:2" x14ac:dyDescent="0.25">
      <c r="A370" s="3" t="str">
        <f>([1]UKBuilding_List!A370)</f>
        <v>0630</v>
      </c>
      <c r="B370" s="4" t="str">
        <f>([1]UKBuilding_List!B370)</f>
        <v>Air Medical Crew Quarters</v>
      </c>
    </row>
    <row r="371" spans="1:2" x14ac:dyDescent="0.25">
      <c r="A371" s="3" t="str">
        <f>([1]UKBuilding_List!A371)</f>
        <v>0631</v>
      </c>
      <c r="B371" s="4" t="str">
        <f>([1]UKBuilding_List!B371)</f>
        <v>460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9925</v>
      </c>
      <c r="B389" s="4" t="str">
        <f>([1]UKBuilding_List!B389)</f>
        <v>Alpha Phi Sorority</v>
      </c>
    </row>
    <row r="390" spans="1:2" x14ac:dyDescent="0.25">
      <c r="A390" s="3" t="str">
        <f>([1]UKBuilding_List!A390)</f>
        <v>9983</v>
      </c>
      <c r="B390" s="4" t="str">
        <f>([1]UKBuilding_List!B390)</f>
        <v>College of Medicine Building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2012-10-16T15:36:25Z</dcterms:modified>
</cp:coreProperties>
</file>