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16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9" i="1" l="1"/>
  <c r="G39" i="1"/>
  <c r="M39" i="1" l="1"/>
  <c r="J39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/>
  <c r="B2" i="4" s="1"/>
  <c r="J2" i="1"/>
  <c r="K2" i="1"/>
</calcChain>
</file>

<file path=xl/sharedStrings.xml><?xml version="1.0" encoding="utf-8"?>
<sst xmlns="http://schemas.openxmlformats.org/spreadsheetml/2006/main" count="123" uniqueCount="85">
  <si>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</si>
  <si>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</si>
  <si>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</si>
  <si>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</si>
  <si>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</si>
  <si>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</si>
  <si>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</si>
  <si>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</si>
  <si>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</si>
  <si>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</si>
  <si>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</si>
  <si>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</si>
  <si>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</si>
  <si>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</si>
  <si>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</si>
  <si>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</si>
  <si>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</si>
  <si>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</si>
  <si>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</si>
  <si>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</si>
  <si>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</si>
  <si>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</si>
  <si>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</si>
  <si>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</si>
  <si>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</si>
  <si>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</si>
  <si>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</si>
  <si>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</si>
  <si>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</si>
  <si>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</si>
  <si>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</si>
  <si>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</si>
  <si>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</si>
  <si>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</si>
  <si>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</si>
  <si>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</si>
  <si>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</si>
  <si>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</si>
  <si>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</si>
  <si>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</si>
  <si>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</si>
  <si>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</si>
  <si>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</si>
  <si>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</si>
  <si>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</si>
  <si>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</si>
  <si>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</si>
  <si>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</si>
  <si>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</si>
  <si>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</si>
  <si>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</si>
  <si>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</si>
  <si>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</si>
  <si>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</si>
  <si>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</si>
  <si>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</si>
  <si>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</si>
  <si>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</si>
  <si>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</si>
  <si>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</si>
  <si>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</si>
  <si>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</si>
  <si>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</si>
  <si>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</si>
  <si>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</si>
  <si>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</si>
  <si>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</si>
  <si>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</si>
  <si>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</si>
  <si>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</si>
  <si>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</si>
  <si>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</si>
  <si>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</si>
  <si>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</si>
  <si>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</si>
  <si>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</si>
  <si>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0293</t>
  </si>
  <si>
    <t>0216</t>
  </si>
  <si>
    <t>PC3</t>
  </si>
  <si>
    <t>02</t>
  </si>
  <si>
    <t>221A</t>
  </si>
  <si>
    <t>new pipe chase</t>
  </si>
  <si>
    <t>casework reno / added chase</t>
  </si>
  <si>
    <t>Door Removed</t>
  </si>
  <si>
    <t>no changes to SAP (pipechase was added, but no pipechases are in SAP for this bldg at this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</si>
</sst>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8"/>
  <sheetViews>
    <sheetView tabSelected="1" zoomScale="90" zoomScaleNormal="90" workbookViewId="0">
      <selection activeCell="I15" sqref="I13:I15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31.285156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7" ht="90" x14ac:dyDescent="0.25">
      <c r="A1" s="61" t="s">
        <v>7</v>
      </c>
      <c r="B1" s="83" t="s">
        <v>77</v>
      </c>
      <c r="C1" s="83"/>
      <c r="F1" s="63" t="s">
        <v>10</v>
      </c>
      <c r="G1" s="18">
        <v>43509</v>
      </c>
      <c r="J1" s="65" t="s">
        <v>33</v>
      </c>
      <c r="K1" s="65" t="s">
        <v>34</v>
      </c>
      <c r="L1" s="19"/>
      <c r="M1" s="19"/>
      <c r="N1" s="19"/>
      <c r="O1" s="20" t="s">
        <v>35</v>
      </c>
      <c r="P1" s="21" t="s">
        <v>47</v>
      </c>
    </row>
    <row r="2" spans="1:17" ht="16.5" thickBot="1" x14ac:dyDescent="0.3">
      <c r="A2" s="62" t="s">
        <v>8</v>
      </c>
      <c r="B2" s="84" t="str">
        <f>IF(B1="","",VLOOKUP(B1,BuildingList!A:B,2,FALSE))</f>
        <v>Multi-Disciplinary Research Lab #3</v>
      </c>
      <c r="C2" s="84"/>
      <c r="F2" s="64" t="s">
        <v>12</v>
      </c>
      <c r="G2" s="22" t="s">
        <v>58</v>
      </c>
      <c r="J2" s="15">
        <f>G39-J39</f>
        <v>2</v>
      </c>
      <c r="K2" s="15">
        <f>H39-M39</f>
        <v>1</v>
      </c>
      <c r="L2" s="23"/>
      <c r="M2" s="23"/>
      <c r="N2" s="23"/>
      <c r="O2" s="24"/>
      <c r="P2" s="25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29" customFormat="1" ht="45.75" thickBot="1" x14ac:dyDescent="0.3">
      <c r="A5" s="66" t="s">
        <v>19</v>
      </c>
      <c r="B5" s="66" t="s">
        <v>14</v>
      </c>
      <c r="C5" s="67" t="s">
        <v>9</v>
      </c>
      <c r="D5" s="67" t="s">
        <v>4</v>
      </c>
      <c r="E5" s="67" t="s">
        <v>1</v>
      </c>
      <c r="F5" s="67" t="s">
        <v>11</v>
      </c>
      <c r="G5" s="67" t="s">
        <v>15</v>
      </c>
      <c r="H5" s="67" t="s">
        <v>16</v>
      </c>
      <c r="I5" s="68" t="s">
        <v>17</v>
      </c>
      <c r="J5" s="68" t="s">
        <v>36</v>
      </c>
      <c r="K5" s="68" t="s">
        <v>37</v>
      </c>
      <c r="L5" s="68" t="s">
        <v>38</v>
      </c>
      <c r="M5" s="68" t="s">
        <v>39</v>
      </c>
      <c r="N5" s="68" t="s">
        <v>37</v>
      </c>
      <c r="O5" s="68" t="s">
        <v>38</v>
      </c>
    </row>
    <row r="6" spans="1:17" s="39" customFormat="1" ht="15.75" thickTop="1" x14ac:dyDescent="0.25">
      <c r="A6" s="53">
        <v>209</v>
      </c>
      <c r="B6" s="78" t="s">
        <v>79</v>
      </c>
      <c r="C6" s="11" t="s">
        <v>22</v>
      </c>
      <c r="D6" s="16" t="s">
        <v>5</v>
      </c>
      <c r="E6" s="30">
        <v>618</v>
      </c>
      <c r="F6" s="30">
        <v>606</v>
      </c>
      <c r="G6" s="30" t="s">
        <v>2</v>
      </c>
      <c r="H6" s="16" t="s">
        <v>2</v>
      </c>
      <c r="I6" s="11" t="s">
        <v>82</v>
      </c>
      <c r="J6" s="16"/>
      <c r="K6" s="16"/>
      <c r="L6" s="16"/>
      <c r="M6" s="16"/>
      <c r="N6" s="16"/>
      <c r="O6" s="16"/>
      <c r="P6" s="16"/>
      <c r="Q6" s="16"/>
    </row>
    <row r="7" spans="1:17" s="39" customFormat="1" x14ac:dyDescent="0.25">
      <c r="A7" s="53">
        <v>221</v>
      </c>
      <c r="B7" s="78" t="s">
        <v>79</v>
      </c>
      <c r="C7" s="11" t="s">
        <v>83</v>
      </c>
      <c r="D7" s="16" t="s">
        <v>5</v>
      </c>
      <c r="E7" s="30">
        <v>739</v>
      </c>
      <c r="F7" s="30">
        <v>738</v>
      </c>
      <c r="G7" s="30" t="s">
        <v>2</v>
      </c>
      <c r="H7" s="16" t="s">
        <v>2</v>
      </c>
      <c r="I7" s="11"/>
      <c r="J7" s="16"/>
      <c r="K7" s="16"/>
      <c r="L7" s="16"/>
      <c r="M7" s="16"/>
      <c r="N7" s="16"/>
      <c r="O7" s="16"/>
      <c r="P7" s="16"/>
      <c r="Q7" s="16"/>
    </row>
    <row r="8" spans="1:17" s="39" customFormat="1" x14ac:dyDescent="0.25">
      <c r="A8" s="53" t="s">
        <v>80</v>
      </c>
      <c r="B8" s="78" t="s">
        <v>79</v>
      </c>
      <c r="C8" s="11" t="s">
        <v>27</v>
      </c>
      <c r="D8" s="16" t="s">
        <v>6</v>
      </c>
      <c r="E8" s="30">
        <v>92</v>
      </c>
      <c r="F8" s="30">
        <v>92</v>
      </c>
      <c r="G8" s="30" t="s">
        <v>3</v>
      </c>
      <c r="H8" s="16" t="s">
        <v>18</v>
      </c>
      <c r="I8" s="11"/>
      <c r="J8" s="16"/>
      <c r="K8" s="16"/>
      <c r="L8" s="16"/>
      <c r="M8" s="16"/>
      <c r="N8" s="16"/>
      <c r="O8" s="16"/>
      <c r="P8" s="16"/>
      <c r="Q8" s="16"/>
    </row>
    <row r="9" spans="1:17" s="39" customFormat="1" x14ac:dyDescent="0.25">
      <c r="A9" s="53">
        <v>222</v>
      </c>
      <c r="B9" s="78" t="s">
        <v>79</v>
      </c>
      <c r="C9" s="11" t="s">
        <v>83</v>
      </c>
      <c r="D9" s="16" t="s">
        <v>5</v>
      </c>
      <c r="E9" s="30">
        <v>631</v>
      </c>
      <c r="F9" s="30">
        <v>630</v>
      </c>
      <c r="G9" s="30" t="s">
        <v>2</v>
      </c>
      <c r="H9" s="16" t="s">
        <v>2</v>
      </c>
      <c r="I9" s="11"/>
      <c r="J9" s="16"/>
      <c r="K9" s="16"/>
      <c r="L9" s="16"/>
      <c r="M9" s="16"/>
      <c r="N9" s="16"/>
      <c r="O9" s="16"/>
      <c r="P9" s="16"/>
      <c r="Q9" s="16"/>
    </row>
    <row r="10" spans="1:17" s="39" customFormat="1" x14ac:dyDescent="0.25">
      <c r="A10" s="53" t="s">
        <v>78</v>
      </c>
      <c r="B10" s="78" t="s">
        <v>79</v>
      </c>
      <c r="C10" s="11" t="s">
        <v>50</v>
      </c>
      <c r="D10" s="16" t="s">
        <v>5</v>
      </c>
      <c r="E10" s="30">
        <v>0</v>
      </c>
      <c r="F10" s="30">
        <v>9</v>
      </c>
      <c r="G10" s="30" t="s">
        <v>3</v>
      </c>
      <c r="H10" s="16" t="s">
        <v>13</v>
      </c>
      <c r="I10" s="11" t="s">
        <v>81</v>
      </c>
      <c r="J10" s="16"/>
      <c r="K10" s="16"/>
      <c r="L10" s="16"/>
      <c r="M10" s="16"/>
      <c r="N10" s="16"/>
      <c r="O10" s="16"/>
      <c r="P10" s="16"/>
      <c r="Q10" s="16"/>
    </row>
    <row r="11" spans="1:17" s="39" customFormat="1" x14ac:dyDescent="0.25">
      <c r="B11" s="45"/>
      <c r="C11" s="11"/>
      <c r="D11" s="16"/>
      <c r="E11" s="30"/>
      <c r="F11" s="30"/>
      <c r="G11" s="30"/>
      <c r="H11" s="16"/>
      <c r="N11" s="57"/>
      <c r="O11" s="56"/>
    </row>
    <row r="12" spans="1:17" s="39" customFormat="1" ht="15" customHeight="1" x14ac:dyDescent="0.25">
      <c r="B12" s="45"/>
      <c r="C12" s="11"/>
      <c r="D12" s="75"/>
      <c r="E12" s="47"/>
      <c r="F12" s="47"/>
      <c r="G12" s="30"/>
      <c r="H12" s="16"/>
      <c r="I12" s="40"/>
      <c r="J12" s="56"/>
      <c r="K12" s="57"/>
      <c r="L12" s="45"/>
      <c r="M12" s="56"/>
      <c r="N12" s="57"/>
      <c r="O12" s="56"/>
    </row>
    <row r="13" spans="1:17" s="39" customFormat="1" ht="15" customHeight="1" x14ac:dyDescent="0.25">
      <c r="A13" s="58"/>
      <c r="B13" s="45"/>
      <c r="C13" s="11"/>
      <c r="D13" s="75"/>
      <c r="E13" s="47"/>
      <c r="F13" s="47"/>
      <c r="G13" s="30"/>
      <c r="H13" s="16"/>
      <c r="I13" s="40"/>
      <c r="J13" s="56"/>
      <c r="K13" s="57"/>
      <c r="L13" s="45"/>
      <c r="M13" s="56"/>
      <c r="N13" s="57"/>
      <c r="O13" s="56"/>
    </row>
    <row r="14" spans="1:17" s="39" customFormat="1" x14ac:dyDescent="0.25">
      <c r="A14" s="58"/>
      <c r="B14" s="45"/>
      <c r="C14" s="11"/>
      <c r="D14" s="75"/>
      <c r="E14" s="47"/>
      <c r="F14" s="47"/>
      <c r="G14" s="30"/>
      <c r="H14" s="16"/>
      <c r="I14" s="40"/>
      <c r="J14" s="56"/>
      <c r="K14" s="57"/>
      <c r="L14" s="45"/>
      <c r="M14" s="56"/>
      <c r="N14" s="57"/>
      <c r="O14" s="56"/>
    </row>
    <row r="15" spans="1:17" s="39" customFormat="1" ht="15.75" customHeight="1" x14ac:dyDescent="0.25">
      <c r="A15" s="58"/>
      <c r="B15" s="45"/>
      <c r="C15" s="11"/>
      <c r="D15" s="75"/>
      <c r="E15" s="47"/>
      <c r="F15" s="47"/>
      <c r="G15" s="30"/>
      <c r="H15" s="16"/>
      <c r="I15" s="40"/>
      <c r="J15" s="56"/>
      <c r="K15" s="57"/>
      <c r="L15" s="58"/>
      <c r="M15" s="56"/>
      <c r="N15" s="57"/>
      <c r="O15" s="56"/>
    </row>
    <row r="16" spans="1:17" s="39" customFormat="1" x14ac:dyDescent="0.25">
      <c r="A16" s="58"/>
      <c r="B16" s="45"/>
      <c r="C16" s="11"/>
      <c r="D16" s="75"/>
      <c r="E16" s="47"/>
      <c r="F16" s="47"/>
      <c r="G16" s="30"/>
      <c r="H16" s="16"/>
      <c r="J16" s="56"/>
      <c r="K16" s="57"/>
      <c r="L16" s="58"/>
      <c r="M16" s="56"/>
      <c r="N16" s="57"/>
      <c r="O16" s="56"/>
    </row>
    <row r="17" spans="1:15" s="39" customFormat="1" x14ac:dyDescent="0.25">
      <c r="A17" s="58"/>
      <c r="B17" s="45"/>
      <c r="C17" s="11"/>
      <c r="D17" s="75"/>
      <c r="E17" s="47"/>
      <c r="F17" s="47"/>
      <c r="G17" s="30"/>
      <c r="H17" s="16"/>
      <c r="I17" s="40"/>
      <c r="J17" s="56"/>
      <c r="K17" s="57"/>
      <c r="L17" s="58"/>
      <c r="M17" s="56"/>
      <c r="N17" s="57"/>
      <c r="O17" s="56"/>
    </row>
    <row r="18" spans="1:15" s="39" customFormat="1" x14ac:dyDescent="0.25">
      <c r="A18" s="58"/>
      <c r="B18" s="45"/>
      <c r="C18" s="11"/>
      <c r="D18" s="75"/>
      <c r="E18" s="47"/>
      <c r="F18" s="47"/>
      <c r="G18" s="30"/>
      <c r="H18" s="16"/>
      <c r="I18" s="40"/>
      <c r="J18" s="56"/>
      <c r="K18" s="57"/>
      <c r="L18" s="58"/>
      <c r="M18" s="56"/>
      <c r="N18" s="57"/>
      <c r="O18" s="56"/>
    </row>
    <row r="19" spans="1:15" s="39" customFormat="1" x14ac:dyDescent="0.25">
      <c r="A19" s="58"/>
      <c r="B19" s="45"/>
      <c r="C19" s="11"/>
      <c r="D19" s="75"/>
      <c r="E19" s="47"/>
      <c r="F19" s="47"/>
      <c r="G19" s="30"/>
      <c r="H19" s="16"/>
      <c r="I19" s="40"/>
      <c r="J19" s="56"/>
      <c r="K19" s="57"/>
      <c r="L19" s="58"/>
      <c r="M19" s="56"/>
      <c r="N19" s="59"/>
      <c r="O19" s="56"/>
    </row>
    <row r="20" spans="1:15" s="39" customFormat="1" x14ac:dyDescent="0.25">
      <c r="A20" s="58"/>
      <c r="B20" s="45"/>
      <c r="C20" s="11"/>
      <c r="D20" s="75"/>
      <c r="E20" s="47"/>
      <c r="F20" s="47"/>
      <c r="G20" s="30"/>
      <c r="H20" s="16"/>
      <c r="I20" s="40"/>
      <c r="J20" s="56"/>
      <c r="K20" s="57"/>
      <c r="L20" s="56"/>
      <c r="M20" s="56"/>
      <c r="N20" s="59"/>
      <c r="O20" s="40"/>
    </row>
    <row r="21" spans="1:15" s="39" customFormat="1" x14ac:dyDescent="0.25">
      <c r="A21" s="58"/>
      <c r="B21" s="45"/>
      <c r="C21" s="11"/>
      <c r="D21" s="75"/>
      <c r="E21" s="47"/>
      <c r="F21" s="47"/>
      <c r="G21" s="30"/>
      <c r="H21" s="16"/>
      <c r="I21" s="40"/>
      <c r="J21" s="56"/>
      <c r="K21" s="59"/>
      <c r="L21" s="40"/>
      <c r="M21" s="56"/>
      <c r="N21" s="59"/>
      <c r="O21" s="40"/>
    </row>
    <row r="22" spans="1:15" s="39" customFormat="1" x14ac:dyDescent="0.25">
      <c r="A22" s="58"/>
      <c r="B22" s="45"/>
      <c r="C22" s="11"/>
      <c r="D22" s="75"/>
      <c r="E22" s="47"/>
      <c r="F22" s="47"/>
      <c r="G22" s="30"/>
      <c r="H22" s="16"/>
      <c r="I22" s="40"/>
      <c r="J22" s="56"/>
      <c r="K22" s="59"/>
      <c r="L22" s="40"/>
      <c r="M22" s="56"/>
      <c r="N22" s="59"/>
      <c r="O22" s="40"/>
    </row>
    <row r="23" spans="1:15" s="39" customFormat="1" x14ac:dyDescent="0.25">
      <c r="A23" s="58"/>
      <c r="B23" s="45"/>
      <c r="C23" s="11"/>
      <c r="D23" s="75"/>
      <c r="E23" s="47"/>
      <c r="F23" s="47"/>
      <c r="G23" s="30"/>
      <c r="H23" s="16"/>
      <c r="I23" s="40"/>
      <c r="J23" s="56"/>
      <c r="K23" s="59"/>
      <c r="L23" s="40"/>
      <c r="M23" s="56"/>
      <c r="N23" s="59"/>
      <c r="O23" s="40"/>
    </row>
    <row r="24" spans="1:15" s="39" customFormat="1" x14ac:dyDescent="0.25">
      <c r="A24" s="58"/>
      <c r="B24" s="45"/>
      <c r="C24" s="11"/>
      <c r="D24" s="75"/>
      <c r="E24" s="47"/>
      <c r="F24" s="47"/>
      <c r="G24" s="30"/>
      <c r="H24" s="16"/>
      <c r="I24" s="40"/>
      <c r="J24" s="56"/>
      <c r="K24" s="59"/>
      <c r="L24" s="40"/>
      <c r="N24" s="59"/>
      <c r="O24" s="40"/>
    </row>
    <row r="25" spans="1:15" s="39" customFormat="1" x14ac:dyDescent="0.25">
      <c r="A25" s="45"/>
      <c r="B25" s="45"/>
      <c r="C25" s="11"/>
      <c r="D25" s="75"/>
      <c r="E25" s="47"/>
      <c r="F25" s="47"/>
      <c r="G25" s="30"/>
      <c r="H25" s="16"/>
      <c r="I25" s="40"/>
      <c r="J25" s="56"/>
      <c r="K25" s="59"/>
      <c r="L25" s="40"/>
      <c r="M25" s="56"/>
      <c r="N25" s="59"/>
      <c r="O25" s="40"/>
    </row>
    <row r="26" spans="1:15" s="39" customFormat="1" x14ac:dyDescent="0.25">
      <c r="B26" s="45"/>
      <c r="C26" s="11"/>
      <c r="D26" s="75"/>
      <c r="E26" s="47"/>
      <c r="F26" s="47"/>
      <c r="G26" s="30"/>
      <c r="H26" s="16"/>
      <c r="I26" s="40"/>
      <c r="J26" s="56"/>
      <c r="K26" s="59"/>
      <c r="L26" s="40"/>
      <c r="M26" s="56"/>
      <c r="N26" s="60"/>
    </row>
    <row r="27" spans="1:15" x14ac:dyDescent="0.25">
      <c r="B27" s="45"/>
      <c r="C27" s="11"/>
      <c r="D27" s="75"/>
      <c r="E27" s="76"/>
      <c r="F27" s="76"/>
      <c r="G27" s="30"/>
      <c r="I27" s="40"/>
      <c r="J27" s="56"/>
      <c r="K27" s="59"/>
      <c r="L27" s="40"/>
      <c r="M27" s="56"/>
      <c r="N27" s="32"/>
    </row>
    <row r="28" spans="1:15" x14ac:dyDescent="0.25">
      <c r="B28" s="45"/>
      <c r="C28" s="11"/>
      <c r="D28" s="75"/>
      <c r="E28" s="47"/>
      <c r="F28" s="47"/>
      <c r="G28" s="30"/>
      <c r="I28" s="40"/>
      <c r="J28" s="56"/>
      <c r="K28" s="59"/>
      <c r="L28" s="40"/>
      <c r="M28" s="56"/>
      <c r="N28" s="32"/>
    </row>
    <row r="29" spans="1:15" x14ac:dyDescent="0.25">
      <c r="B29" s="45"/>
      <c r="C29" s="11"/>
      <c r="D29" s="75"/>
      <c r="E29" s="47"/>
      <c r="F29" s="47"/>
      <c r="G29" s="30"/>
      <c r="I29" s="40"/>
      <c r="J29" s="56"/>
      <c r="K29" s="60"/>
      <c r="L29" s="39"/>
      <c r="M29" s="56"/>
      <c r="N29" s="32"/>
    </row>
    <row r="30" spans="1:15" x14ac:dyDescent="0.25">
      <c r="A30" s="77"/>
      <c r="B30" s="45"/>
      <c r="C30" s="11"/>
      <c r="D30" s="75"/>
      <c r="E30" s="47"/>
      <c r="F30" s="47"/>
      <c r="G30" s="30"/>
      <c r="I30" s="40"/>
      <c r="J30" s="10"/>
      <c r="K30" s="32"/>
      <c r="M30" s="10"/>
      <c r="N30" s="32"/>
    </row>
    <row r="31" spans="1:15" x14ac:dyDescent="0.25">
      <c r="A31" s="58"/>
      <c r="B31" s="45"/>
      <c r="C31" s="11"/>
      <c r="D31" s="75"/>
      <c r="E31" s="47"/>
      <c r="F31" s="47"/>
      <c r="G31" s="30"/>
      <c r="I31" s="40"/>
      <c r="J31" s="10"/>
      <c r="K31" s="32"/>
      <c r="M31" s="10"/>
    </row>
    <row r="32" spans="1:15" x14ac:dyDescent="0.25">
      <c r="A32" s="58"/>
      <c r="B32" s="45"/>
      <c r="C32" s="11"/>
      <c r="D32" s="75"/>
      <c r="E32" s="47"/>
      <c r="F32" s="47"/>
      <c r="G32" s="30"/>
      <c r="I32" s="40"/>
      <c r="J32" s="10"/>
      <c r="K32" s="32"/>
      <c r="M32" s="10"/>
    </row>
    <row r="33" spans="1:13" x14ac:dyDescent="0.25">
      <c r="A33" s="58"/>
      <c r="B33" s="45"/>
      <c r="C33" s="11"/>
      <c r="D33" s="75"/>
      <c r="E33" s="47"/>
      <c r="F33" s="47"/>
      <c r="G33" s="30"/>
      <c r="I33" s="40"/>
      <c r="K33" s="32"/>
    </row>
    <row r="34" spans="1:13" x14ac:dyDescent="0.25">
      <c r="A34" s="58"/>
      <c r="B34" s="45"/>
      <c r="C34" s="11"/>
      <c r="D34" s="75"/>
      <c r="E34" s="47"/>
      <c r="F34" s="47"/>
      <c r="G34" s="30"/>
      <c r="I34" s="40"/>
    </row>
    <row r="35" spans="1:13" x14ac:dyDescent="0.25">
      <c r="A35" s="58"/>
      <c r="B35" s="45"/>
      <c r="C35" s="11"/>
      <c r="D35" s="75"/>
      <c r="E35" s="47"/>
      <c r="F35" s="47"/>
      <c r="G35" s="30"/>
      <c r="I35" s="40"/>
    </row>
    <row r="36" spans="1:13" x14ac:dyDescent="0.25">
      <c r="A36" s="58"/>
      <c r="B36" s="45"/>
      <c r="C36" s="11"/>
      <c r="D36" s="75"/>
      <c r="E36" s="47"/>
      <c r="F36" s="47"/>
      <c r="G36" s="30"/>
      <c r="I36" s="40"/>
    </row>
    <row r="37" spans="1:13" ht="15.75" thickBot="1" x14ac:dyDescent="0.3">
      <c r="A37" s="53"/>
      <c r="C37" s="11"/>
      <c r="E37" s="30"/>
      <c r="F37" s="30"/>
      <c r="G37" s="30"/>
    </row>
    <row r="38" spans="1:13" ht="45" x14ac:dyDescent="0.25">
      <c r="A38" s="53"/>
      <c r="C38" s="11"/>
      <c r="E38" s="30"/>
      <c r="F38" s="30"/>
      <c r="G38" s="69" t="s">
        <v>45</v>
      </c>
      <c r="H38" s="70" t="s">
        <v>46</v>
      </c>
      <c r="J38" s="71" t="s">
        <v>40</v>
      </c>
      <c r="K38" s="10"/>
      <c r="L38" s="10"/>
      <c r="M38" s="71" t="s">
        <v>41</v>
      </c>
    </row>
    <row r="39" spans="1:13" ht="15.75" thickBot="1" x14ac:dyDescent="0.3">
      <c r="A39" s="53"/>
      <c r="C39" s="11"/>
      <c r="E39" s="30"/>
      <c r="F39" s="30"/>
      <c r="G39" s="14">
        <f>COUNTIF(G6:G37,"New Tag Required")</f>
        <v>2</v>
      </c>
      <c r="H39" s="13">
        <f>COUNTIF(H6:H37,"New Sign Required")</f>
        <v>1</v>
      </c>
      <c r="J39" s="12">
        <f>COUNTIF(J6:J38,"Installed")</f>
        <v>0</v>
      </c>
      <c r="K39" s="10"/>
      <c r="L39" s="10"/>
      <c r="M39" s="12">
        <f>COUNTIF(M6:M38,"Installed")</f>
        <v>0</v>
      </c>
    </row>
    <row r="40" spans="1:13" x14ac:dyDescent="0.25">
      <c r="A40" s="54"/>
      <c r="C40" s="11"/>
      <c r="E40" s="30"/>
      <c r="F40" s="33"/>
      <c r="G40" s="30"/>
    </row>
    <row r="41" spans="1:13" x14ac:dyDescent="0.25">
      <c r="A41" s="54"/>
      <c r="C41" s="11"/>
      <c r="E41" s="30"/>
      <c r="F41" s="33"/>
      <c r="G41" s="30"/>
    </row>
    <row r="42" spans="1:13" x14ac:dyDescent="0.25">
      <c r="A42" s="54"/>
      <c r="C42" s="11"/>
      <c r="E42" s="30"/>
      <c r="F42" s="34"/>
      <c r="G42" s="30"/>
    </row>
    <row r="43" spans="1:13" x14ac:dyDescent="0.25">
      <c r="A43" s="53"/>
      <c r="C43" s="11"/>
      <c r="E43" s="30"/>
      <c r="F43" s="33"/>
      <c r="G43" s="30"/>
    </row>
    <row r="44" spans="1:13" x14ac:dyDescent="0.25">
      <c r="A44" s="53"/>
      <c r="C44" s="11"/>
      <c r="E44" s="30"/>
      <c r="F44" s="33"/>
      <c r="G44" s="30"/>
    </row>
    <row r="45" spans="1:13" x14ac:dyDescent="0.25">
      <c r="A45" s="55"/>
      <c r="C45" s="11"/>
      <c r="E45" s="30"/>
      <c r="F45" s="30"/>
      <c r="G45" s="30"/>
    </row>
    <row r="46" spans="1:13" x14ac:dyDescent="0.25">
      <c r="A46" s="55"/>
      <c r="C46" s="11"/>
      <c r="E46" s="30"/>
      <c r="F46" s="30"/>
      <c r="G46" s="30"/>
    </row>
    <row r="47" spans="1:13" x14ac:dyDescent="0.25">
      <c r="A47" s="55"/>
      <c r="C47" s="11"/>
      <c r="E47" s="30"/>
      <c r="F47" s="30"/>
      <c r="G47" s="30"/>
    </row>
    <row r="48" spans="1:13" x14ac:dyDescent="0.25">
      <c r="A48" s="55"/>
      <c r="C48" s="11"/>
      <c r="E48" s="30"/>
      <c r="F48" s="30"/>
      <c r="G48" s="30"/>
    </row>
    <row r="49" spans="1:7" x14ac:dyDescent="0.25">
      <c r="A49" s="55"/>
      <c r="C49" s="11"/>
      <c r="E49" s="30"/>
      <c r="F49" s="31"/>
      <c r="G49" s="30"/>
    </row>
    <row r="50" spans="1:7" x14ac:dyDescent="0.25">
      <c r="A50" s="55"/>
      <c r="C50" s="11"/>
      <c r="E50" s="30"/>
      <c r="F50" s="30"/>
      <c r="G50" s="30"/>
    </row>
    <row r="51" spans="1:7" x14ac:dyDescent="0.25">
      <c r="A51" s="55"/>
      <c r="C51" s="11"/>
      <c r="E51" s="30"/>
      <c r="F51" s="30"/>
      <c r="G51" s="30"/>
    </row>
    <row r="52" spans="1:7" x14ac:dyDescent="0.25">
      <c r="A52" s="53"/>
      <c r="C52" s="11"/>
      <c r="E52" s="30"/>
      <c r="F52" s="30"/>
      <c r="G52" s="30"/>
    </row>
    <row r="53" spans="1:7" x14ac:dyDescent="0.25">
      <c r="A53" s="53"/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198" spans="3:3" x14ac:dyDescent="0.25">
      <c r="C198" s="16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40:G51 G21:G23 G25:G36">
    <cfRule type="containsText" dxfId="188" priority="327" operator="containsText" text="New Tag Required">
      <formula>NOT(ISERROR(SEARCH("New Tag Required",G21)))</formula>
    </cfRule>
  </conditionalFormatting>
  <conditionalFormatting sqref="D21:D23 D25:D97">
    <cfRule type="containsText" dxfId="187" priority="326" operator="containsText" text="Yes">
      <formula>NOT(ISERROR(SEARCH("Yes",D21)))</formula>
    </cfRule>
  </conditionalFormatting>
  <conditionalFormatting sqref="H40:H97 H198:H419 H21:H23 H25:H36">
    <cfRule type="containsText" dxfId="186" priority="314" operator="containsText" text="New Sign Required">
      <formula>NOT(ISERROR(SEARCH("New Sign Required",H21)))</formula>
    </cfRule>
  </conditionalFormatting>
  <conditionalFormatting sqref="G40:G97 G21:H23 G25:H36">
    <cfRule type="containsText" dxfId="185" priority="313" operator="containsText" text="Action Required">
      <formula>NOT(ISERROR(SEARCH("Action Required",G21)))</formula>
    </cfRule>
  </conditionalFormatting>
  <conditionalFormatting sqref="H40:H97">
    <cfRule type="containsText" dxfId="184" priority="312" operator="containsText" text="Action Required">
      <formula>NOT(ISERROR(SEARCH("Action Required",H40)))</formula>
    </cfRule>
  </conditionalFormatting>
  <conditionalFormatting sqref="G6:G37">
    <cfRule type="containsText" dxfId="183" priority="254" operator="containsText" text="New Tag Required">
      <formula>NOT(ISERROR(SEARCH("New Tag Required",G6)))</formula>
    </cfRule>
  </conditionalFormatting>
  <conditionalFormatting sqref="H6:H37">
    <cfRule type="containsText" dxfId="182" priority="252" operator="containsText" text="New Sign Required">
      <formula>NOT(ISERROR(SEARCH("New Sign Required",H6)))</formula>
    </cfRule>
  </conditionalFormatting>
  <conditionalFormatting sqref="G6:G37">
    <cfRule type="containsText" dxfId="181" priority="251" operator="containsText" text="Action Required">
      <formula>NOT(ISERROR(SEARCH("Action Required",G6)))</formula>
    </cfRule>
  </conditionalFormatting>
  <conditionalFormatting sqref="H6:H37">
    <cfRule type="containsText" dxfId="180" priority="250" operator="containsText" text="Action Required">
      <formula>NOT(ISERROR(SEARCH("Action Required",H6)))</formula>
    </cfRule>
  </conditionalFormatting>
  <conditionalFormatting sqref="D98:D197">
    <cfRule type="containsText" dxfId="179" priority="246" operator="containsText" text="Yes">
      <formula>NOT(ISERROR(SEARCH("Yes",D98)))</formula>
    </cfRule>
  </conditionalFormatting>
  <conditionalFormatting sqref="H98:H197">
    <cfRule type="containsText" dxfId="178" priority="245" operator="containsText" text="New Sign Required">
      <formula>NOT(ISERROR(SEARCH("New Sign Required",H98)))</formula>
    </cfRule>
  </conditionalFormatting>
  <conditionalFormatting sqref="G98:G197">
    <cfRule type="containsText" dxfId="177" priority="244" operator="containsText" text="Action Required">
      <formula>NOT(ISERROR(SEARCH("Action Required",G98)))</formula>
    </cfRule>
  </conditionalFormatting>
  <conditionalFormatting sqref="H98:H197">
    <cfRule type="containsText" dxfId="176" priority="243" operator="containsText" text="Action Required">
      <formula>NOT(ISERROR(SEARCH("Action Required",H98)))</formula>
    </cfRule>
  </conditionalFormatting>
  <conditionalFormatting sqref="G12:G16">
    <cfRule type="containsText" dxfId="175" priority="169" operator="containsText" text="Action Required">
      <formula>NOT(ISERROR(SEARCH("Action Required",G12)))</formula>
    </cfRule>
  </conditionalFormatting>
  <conditionalFormatting sqref="G12:G16">
    <cfRule type="containsText" dxfId="174" priority="165" operator="containsText" text="Action Required">
      <formula>NOT(ISERROR(SEARCH("Action Required",G12)))</formula>
    </cfRule>
  </conditionalFormatting>
  <conditionalFormatting sqref="J2:N2">
    <cfRule type="cellIs" dxfId="173" priority="220" operator="notEqual">
      <formula>0</formula>
    </cfRule>
  </conditionalFormatting>
  <conditionalFormatting sqref="J12:J23 J25:J32">
    <cfRule type="cellIs" dxfId="172" priority="219" operator="equal">
      <formula>0</formula>
    </cfRule>
  </conditionalFormatting>
  <conditionalFormatting sqref="M12:M23 M25:M32">
    <cfRule type="cellIs" dxfId="171" priority="218" operator="equal">
      <formula>0</formula>
    </cfRule>
  </conditionalFormatting>
  <conditionalFormatting sqref="M12:M23 M25:M32 J12:J23 J25:J32">
    <cfRule type="cellIs" dxfId="170" priority="215" operator="equal">
      <formula>"In Progress"</formula>
    </cfRule>
    <cfRule type="cellIs" dxfId="169" priority="216" operator="equal">
      <formula>"Log Issues"</formula>
    </cfRule>
    <cfRule type="cellIs" dxfId="168" priority="217" operator="equal">
      <formula>"N/A"</formula>
    </cfRule>
  </conditionalFormatting>
  <conditionalFormatting sqref="K20:L21 K12:K20">
    <cfRule type="expression" dxfId="167" priority="214">
      <formula>$J12="Log Issues"</formula>
    </cfRule>
  </conditionalFormatting>
  <conditionalFormatting sqref="H1:H1048576">
    <cfRule type="containsText" dxfId="166" priority="207" operator="containsText" text="Remove Old Sign">
      <formula>NOT(ISERROR(SEARCH("Remove Old Sign",H1)))</formula>
    </cfRule>
    <cfRule type="containsText" dxfId="165" priority="208" operator="containsText" text="Move Sign to New Location">
      <formula>NOT(ISERROR(SEARCH("Move Sign to New Location",H1)))</formula>
    </cfRule>
  </conditionalFormatting>
  <conditionalFormatting sqref="G1:G1048576">
    <cfRule type="containsText" dxfId="164" priority="206" operator="containsText" text="Remove Old Tag">
      <formula>NOT(ISERROR(SEARCH("Remove Old Tag",G1)))</formula>
    </cfRule>
  </conditionalFormatting>
  <conditionalFormatting sqref="H18">
    <cfRule type="containsText" dxfId="163" priority="139" operator="containsText" text="New Tag Required">
      <formula>NOT(ISERROR(SEARCH("New Tag Required",H18)))</formula>
    </cfRule>
  </conditionalFormatting>
  <conditionalFormatting sqref="H18">
    <cfRule type="containsText" dxfId="162" priority="136" operator="containsText" text="Action Required">
      <formula>NOT(ISERROR(SEARCH("Action Required",H18)))</formula>
    </cfRule>
  </conditionalFormatting>
  <conditionalFormatting sqref="J15">
    <cfRule type="cellIs" dxfId="161" priority="191" operator="equal">
      <formula>0</formula>
    </cfRule>
  </conditionalFormatting>
  <conditionalFormatting sqref="M15">
    <cfRule type="cellIs" dxfId="160" priority="190" operator="equal">
      <formula>0</formula>
    </cfRule>
  </conditionalFormatting>
  <conditionalFormatting sqref="J15 M15">
    <cfRule type="cellIs" dxfId="159" priority="187" operator="equal">
      <formula>"In Progress"</formula>
    </cfRule>
    <cfRule type="cellIs" dxfId="158" priority="188" operator="equal">
      <formula>"Log Issues"</formula>
    </cfRule>
    <cfRule type="cellIs" dxfId="157" priority="189" operator="equal">
      <formula>"N/A"</formula>
    </cfRule>
  </conditionalFormatting>
  <conditionalFormatting sqref="G16:G19">
    <cfRule type="containsText" dxfId="156" priority="179" operator="containsText" text="New Tag Required">
      <formula>NOT(ISERROR(SEARCH("New Tag Required",G16)))</formula>
    </cfRule>
  </conditionalFormatting>
  <conditionalFormatting sqref="D16:D19">
    <cfRule type="containsText" dxfId="155" priority="178" operator="containsText" text="Yes">
      <formula>NOT(ISERROR(SEARCH("Yes",D16)))</formula>
    </cfRule>
  </conditionalFormatting>
  <conditionalFormatting sqref="H16:H19">
    <cfRule type="containsText" dxfId="154" priority="177" operator="containsText" text="New Sign Required">
      <formula>NOT(ISERROR(SEARCH("New Sign Required",H16)))</formula>
    </cfRule>
  </conditionalFormatting>
  <conditionalFormatting sqref="G16:H19">
    <cfRule type="containsText" dxfId="153" priority="176" operator="containsText" text="Action Required">
      <formula>NOT(ISERROR(SEARCH("Action Required",G16)))</formula>
    </cfRule>
  </conditionalFormatting>
  <conditionalFormatting sqref="H16:H19">
    <cfRule type="containsText" dxfId="152" priority="174" operator="containsText" text="Remove Old Sign">
      <formula>NOT(ISERROR(SEARCH("Remove Old Sign",H16)))</formula>
    </cfRule>
    <cfRule type="containsText" dxfId="151" priority="175" operator="containsText" text="Move Sign to New Location">
      <formula>NOT(ISERROR(SEARCH("Move Sign to New Location",H16)))</formula>
    </cfRule>
  </conditionalFormatting>
  <conditionalFormatting sqref="G16:G19">
    <cfRule type="containsText" dxfId="150" priority="173" operator="containsText" text="Remove Old Tag">
      <formula>NOT(ISERROR(SEARCH("Remove Old Tag",G16)))</formula>
    </cfRule>
  </conditionalFormatting>
  <conditionalFormatting sqref="D12:D16">
    <cfRule type="containsText" dxfId="149" priority="172" operator="containsText" text="Yes">
      <formula>NOT(ISERROR(SEARCH("Yes",D12)))</formula>
    </cfRule>
  </conditionalFormatting>
  <conditionalFormatting sqref="G12:G16">
    <cfRule type="containsText" dxfId="148" priority="171" operator="containsText" text="New Tag Required">
      <formula>NOT(ISERROR(SEARCH("New Tag Required",G12)))</formula>
    </cfRule>
  </conditionalFormatting>
  <conditionalFormatting sqref="H13">
    <cfRule type="containsText" dxfId="147" priority="170" operator="containsText" text="New Sign Required">
      <formula>NOT(ISERROR(SEARCH("New Sign Required",H13)))</formula>
    </cfRule>
  </conditionalFormatting>
  <conditionalFormatting sqref="H13">
    <cfRule type="containsText" dxfId="146" priority="168" operator="containsText" text="Action Required">
      <formula>NOT(ISERROR(SEARCH("Action Required",H13)))</formula>
    </cfRule>
  </conditionalFormatting>
  <conditionalFormatting sqref="G12:G16">
    <cfRule type="containsText" dxfId="145" priority="167" operator="containsText" text="New Tag Required">
      <formula>NOT(ISERROR(SEARCH("New Tag Required",G12)))</formula>
    </cfRule>
  </conditionalFormatting>
  <conditionalFormatting sqref="D12:D16">
    <cfRule type="containsText" dxfId="144" priority="166" operator="containsText" text="Yes">
      <formula>NOT(ISERROR(SEARCH("Yes",D12)))</formula>
    </cfRule>
  </conditionalFormatting>
  <conditionalFormatting sqref="H13">
    <cfRule type="containsText" dxfId="143" priority="163" operator="containsText" text="Remove Old Sign">
      <formula>NOT(ISERROR(SEARCH("Remove Old Sign",H13)))</formula>
    </cfRule>
    <cfRule type="containsText" dxfId="142" priority="164" operator="containsText" text="Move Sign to New Location">
      <formula>NOT(ISERROR(SEARCH("Move Sign to New Location",H13)))</formula>
    </cfRule>
  </conditionalFormatting>
  <conditionalFormatting sqref="G12:G16">
    <cfRule type="containsText" dxfId="141" priority="162" operator="containsText" text="Remove Old Tag">
      <formula>NOT(ISERROR(SEARCH("Remove Old Tag",G12)))</formula>
    </cfRule>
  </conditionalFormatting>
  <conditionalFormatting sqref="G19:G21">
    <cfRule type="containsText" dxfId="140" priority="161" operator="containsText" text="New Tag Required">
      <formula>NOT(ISERROR(SEARCH("New Tag Required",G19)))</formula>
    </cfRule>
  </conditionalFormatting>
  <conditionalFormatting sqref="D19:D21">
    <cfRule type="containsText" dxfId="139" priority="160" operator="containsText" text="Yes">
      <formula>NOT(ISERROR(SEARCH("Yes",D19)))</formula>
    </cfRule>
  </conditionalFormatting>
  <conditionalFormatting sqref="H19:H21">
    <cfRule type="containsText" dxfId="138" priority="159" operator="containsText" text="New Sign Required">
      <formula>NOT(ISERROR(SEARCH("New Sign Required",H19)))</formula>
    </cfRule>
  </conditionalFormatting>
  <conditionalFormatting sqref="G19:H21">
    <cfRule type="containsText" dxfId="137" priority="158" operator="containsText" text="Action Required">
      <formula>NOT(ISERROR(SEARCH("Action Required",G19)))</formula>
    </cfRule>
  </conditionalFormatting>
  <conditionalFormatting sqref="H19:H21">
    <cfRule type="containsText" dxfId="136" priority="156" operator="containsText" text="Remove Old Sign">
      <formula>NOT(ISERROR(SEARCH("Remove Old Sign",H19)))</formula>
    </cfRule>
    <cfRule type="containsText" dxfId="135" priority="157" operator="containsText" text="Move Sign to New Location">
      <formula>NOT(ISERROR(SEARCH("Move Sign to New Location",H19)))</formula>
    </cfRule>
  </conditionalFormatting>
  <conditionalFormatting sqref="G19:G21">
    <cfRule type="containsText" dxfId="134" priority="155" operator="containsText" text="Remove Old Tag">
      <formula>NOT(ISERROR(SEARCH("Remove Old Tag",G19)))</formula>
    </cfRule>
  </conditionalFormatting>
  <conditionalFormatting sqref="G18">
    <cfRule type="containsText" dxfId="133" priority="154" operator="containsText" text="New Tag Required">
      <formula>NOT(ISERROR(SEARCH("New Tag Required",G18)))</formula>
    </cfRule>
  </conditionalFormatting>
  <conditionalFormatting sqref="G18">
    <cfRule type="containsText" dxfId="132" priority="153" operator="containsText" text="Action Required">
      <formula>NOT(ISERROR(SEARCH("Action Required",G18)))</formula>
    </cfRule>
  </conditionalFormatting>
  <conditionalFormatting sqref="G18">
    <cfRule type="containsText" dxfId="131" priority="152" operator="containsText" text="New Tag Required">
      <formula>NOT(ISERROR(SEARCH("New Tag Required",G18)))</formula>
    </cfRule>
  </conditionalFormatting>
  <conditionalFormatting sqref="G18">
    <cfRule type="containsText" dxfId="130" priority="151" operator="containsText" text="Action Required">
      <formula>NOT(ISERROR(SEARCH("Action Required",G18)))</formula>
    </cfRule>
  </conditionalFormatting>
  <conditionalFormatting sqref="G18">
    <cfRule type="containsText" dxfId="129" priority="150" operator="containsText" text="Remove Old Tag">
      <formula>NOT(ISERROR(SEARCH("Remove Old Tag",G18)))</formula>
    </cfRule>
  </conditionalFormatting>
  <conditionalFormatting sqref="H15">
    <cfRule type="containsText" dxfId="128" priority="149" operator="containsText" text="New Tag Required">
      <formula>NOT(ISERROR(SEARCH("New Tag Required",H15)))</formula>
    </cfRule>
  </conditionalFormatting>
  <conditionalFormatting sqref="H15">
    <cfRule type="containsText" dxfId="127" priority="148" operator="containsText" text="Action Required">
      <formula>NOT(ISERROR(SEARCH("Action Required",H15)))</formula>
    </cfRule>
  </conditionalFormatting>
  <conditionalFormatting sqref="H15">
    <cfRule type="containsText" dxfId="126" priority="147" operator="containsText" text="New Tag Required">
      <formula>NOT(ISERROR(SEARCH("New Tag Required",H15)))</formula>
    </cfRule>
  </conditionalFormatting>
  <conditionalFormatting sqref="H15">
    <cfRule type="containsText" dxfId="125" priority="146" operator="containsText" text="Action Required">
      <formula>NOT(ISERROR(SEARCH("Action Required",H15)))</formula>
    </cfRule>
  </conditionalFormatting>
  <conditionalFormatting sqref="H15">
    <cfRule type="containsText" dxfId="124" priority="145" operator="containsText" text="Remove Old Tag">
      <formula>NOT(ISERROR(SEARCH("Remove Old Tag",H15)))</formula>
    </cfRule>
  </conditionalFormatting>
  <conditionalFormatting sqref="H16">
    <cfRule type="containsText" dxfId="123" priority="144" operator="containsText" text="New Tag Required">
      <formula>NOT(ISERROR(SEARCH("New Tag Required",H16)))</formula>
    </cfRule>
  </conditionalFormatting>
  <conditionalFormatting sqref="H16">
    <cfRule type="containsText" dxfId="122" priority="143" operator="containsText" text="Action Required">
      <formula>NOT(ISERROR(SEARCH("Action Required",H16)))</formula>
    </cfRule>
  </conditionalFormatting>
  <conditionalFormatting sqref="H16">
    <cfRule type="containsText" dxfId="121" priority="142" operator="containsText" text="New Tag Required">
      <formula>NOT(ISERROR(SEARCH("New Tag Required",H16)))</formula>
    </cfRule>
  </conditionalFormatting>
  <conditionalFormatting sqref="H16">
    <cfRule type="containsText" dxfId="120" priority="141" operator="containsText" text="Action Required">
      <formula>NOT(ISERROR(SEARCH("Action Required",H16)))</formula>
    </cfRule>
  </conditionalFormatting>
  <conditionalFormatting sqref="H16">
    <cfRule type="containsText" dxfId="119" priority="140" operator="containsText" text="Remove Old Tag">
      <formula>NOT(ISERROR(SEARCH("Remove Old Tag",H16)))</formula>
    </cfRule>
  </conditionalFormatting>
  <conditionalFormatting sqref="H18">
    <cfRule type="containsText" dxfId="118" priority="138" operator="containsText" text="Action Required">
      <formula>NOT(ISERROR(SEARCH("Action Required",H18)))</formula>
    </cfRule>
  </conditionalFormatting>
  <conditionalFormatting sqref="H18">
    <cfRule type="containsText" dxfId="117" priority="137" operator="containsText" text="New Tag Required">
      <formula>NOT(ISERROR(SEARCH("New Tag Required",H18)))</formula>
    </cfRule>
  </conditionalFormatting>
  <conditionalFormatting sqref="H18">
    <cfRule type="containsText" dxfId="116" priority="135" operator="containsText" text="Remove Old Tag">
      <formula>NOT(ISERROR(SEARCH("Remove Old Tag",H18)))</formula>
    </cfRule>
  </conditionalFormatting>
  <conditionalFormatting sqref="D14">
    <cfRule type="containsText" dxfId="115" priority="134" operator="containsText" text="Yes">
      <formula>NOT(ISERROR(SEARCH("Yes",D14)))</formula>
    </cfRule>
  </conditionalFormatting>
  <conditionalFormatting sqref="G14">
    <cfRule type="containsText" dxfId="114" priority="133" operator="containsText" text="New Tag Required">
      <formula>NOT(ISERROR(SEARCH("New Tag Required",G14)))</formula>
    </cfRule>
  </conditionalFormatting>
  <conditionalFormatting sqref="G14">
    <cfRule type="containsText" dxfId="113" priority="132" operator="containsText" text="Action Required">
      <formula>NOT(ISERROR(SEARCH("Action Required",G14)))</formula>
    </cfRule>
  </conditionalFormatting>
  <conditionalFormatting sqref="G14">
    <cfRule type="containsText" dxfId="112" priority="131" operator="containsText" text="New Tag Required">
      <formula>NOT(ISERROR(SEARCH("New Tag Required",G14)))</formula>
    </cfRule>
  </conditionalFormatting>
  <conditionalFormatting sqref="G14">
    <cfRule type="containsText" dxfId="111" priority="130" operator="containsText" text="Action Required">
      <formula>NOT(ISERROR(SEARCH("Action Required",G14)))</formula>
    </cfRule>
  </conditionalFormatting>
  <conditionalFormatting sqref="G14">
    <cfRule type="containsText" dxfId="110" priority="129" operator="containsText" text="Remove Old Tag">
      <formula>NOT(ISERROR(SEARCH("Remove Old Tag",G14)))</formula>
    </cfRule>
  </conditionalFormatting>
  <conditionalFormatting sqref="H14">
    <cfRule type="containsText" dxfId="109" priority="128" operator="containsText" text="New Tag Required">
      <formula>NOT(ISERROR(SEARCH("New Tag Required",H14)))</formula>
    </cfRule>
  </conditionalFormatting>
  <conditionalFormatting sqref="H14">
    <cfRule type="containsText" dxfId="108" priority="127" operator="containsText" text="Action Required">
      <formula>NOT(ISERROR(SEARCH("Action Required",H14)))</formula>
    </cfRule>
  </conditionalFormatting>
  <conditionalFormatting sqref="H14">
    <cfRule type="containsText" dxfId="107" priority="126" operator="containsText" text="New Tag Required">
      <formula>NOT(ISERROR(SEARCH("New Tag Required",H14)))</formula>
    </cfRule>
  </conditionalFormatting>
  <conditionalFormatting sqref="H14">
    <cfRule type="containsText" dxfId="106" priority="125" operator="containsText" text="Action Required">
      <formula>NOT(ISERROR(SEARCH("Action Required",H14)))</formula>
    </cfRule>
  </conditionalFormatting>
  <conditionalFormatting sqref="H14">
    <cfRule type="containsText" dxfId="105" priority="124" operator="containsText" text="Remove Old Tag">
      <formula>NOT(ISERROR(SEARCH("Remove Old Tag",H14)))</formula>
    </cfRule>
  </conditionalFormatting>
  <conditionalFormatting sqref="D6:D10">
    <cfRule type="containsText" dxfId="104" priority="123" operator="containsText" text="Yes">
      <formula>NOT(ISERROR(SEARCH("Yes",D6)))</formula>
    </cfRule>
  </conditionalFormatting>
  <conditionalFormatting sqref="G9">
    <cfRule type="containsText" dxfId="103" priority="106" operator="containsText" text="New Tag Required">
      <formula>NOT(ISERROR(SEARCH("New Tag Required",G9)))</formula>
    </cfRule>
  </conditionalFormatting>
  <conditionalFormatting sqref="H9">
    <cfRule type="containsText" dxfId="102" priority="105" operator="containsText" text="New Sign Required">
      <formula>NOT(ISERROR(SEARCH("New Sign Required",H9)))</formula>
    </cfRule>
  </conditionalFormatting>
  <conditionalFormatting sqref="G9">
    <cfRule type="containsText" dxfId="101" priority="104" operator="containsText" text="Action Required">
      <formula>NOT(ISERROR(SEARCH("Action Required",G9)))</formula>
    </cfRule>
  </conditionalFormatting>
  <conditionalFormatting sqref="H9">
    <cfRule type="containsText" dxfId="100" priority="103" operator="containsText" text="Action Required">
      <formula>NOT(ISERROR(SEARCH("Action Required",H9)))</formula>
    </cfRule>
  </conditionalFormatting>
  <conditionalFormatting sqref="H9">
    <cfRule type="containsText" dxfId="99" priority="101" operator="containsText" text="Remove Old Sign">
      <formula>NOT(ISERROR(SEARCH("Remove Old Sign",H9)))</formula>
    </cfRule>
    <cfRule type="containsText" dxfId="98" priority="102" operator="containsText" text="Move Sign to New Location">
      <formula>NOT(ISERROR(SEARCH("Move Sign to New Location",H9)))</formula>
    </cfRule>
  </conditionalFormatting>
  <conditionalFormatting sqref="G9">
    <cfRule type="containsText" dxfId="97" priority="100" operator="containsText" text="Remove Old Tag">
      <formula>NOT(ISERROR(SEARCH("Remove Old Tag",G9)))</formula>
    </cfRule>
  </conditionalFormatting>
  <conditionalFormatting sqref="N11:N19">
    <cfRule type="expression" dxfId="96" priority="331">
      <formula>$M13="Log Issues"</formula>
    </cfRule>
  </conditionalFormatting>
  <conditionalFormatting sqref="D11">
    <cfRule type="containsText" dxfId="95" priority="91" operator="containsText" text="Yes">
      <formula>NOT(ISERROR(SEARCH("Yes",D11)))</formula>
    </cfRule>
  </conditionalFormatting>
  <conditionalFormatting sqref="H17">
    <cfRule type="containsText" dxfId="94" priority="59" operator="containsText" text="New Tag Required">
      <formula>NOT(ISERROR(SEARCH("New Tag Required",H17)))</formula>
    </cfRule>
  </conditionalFormatting>
  <conditionalFormatting sqref="H17">
    <cfRule type="containsText" dxfId="93" priority="56" operator="containsText" text="Action Required">
      <formula>NOT(ISERROR(SEARCH("Action Required",H17)))</formula>
    </cfRule>
  </conditionalFormatting>
  <conditionalFormatting sqref="J14">
    <cfRule type="cellIs" dxfId="92" priority="83" operator="equal">
      <formula>0</formula>
    </cfRule>
  </conditionalFormatting>
  <conditionalFormatting sqref="M14">
    <cfRule type="cellIs" dxfId="91" priority="82" operator="equal">
      <formula>0</formula>
    </cfRule>
  </conditionalFormatting>
  <conditionalFormatting sqref="J14 M14">
    <cfRule type="cellIs" dxfId="90" priority="79" operator="equal">
      <formula>"In Progress"</formula>
    </cfRule>
    <cfRule type="cellIs" dxfId="89" priority="80" operator="equal">
      <formula>"Log Issues"</formula>
    </cfRule>
    <cfRule type="cellIs" dxfId="88" priority="81" operator="equal">
      <formula>"N/A"</formula>
    </cfRule>
  </conditionalFormatting>
  <conditionalFormatting sqref="H12">
    <cfRule type="containsText" dxfId="87" priority="78" operator="containsText" text="New Sign Required">
      <formula>NOT(ISERROR(SEARCH("New Sign Required",H12)))</formula>
    </cfRule>
  </conditionalFormatting>
  <conditionalFormatting sqref="H12">
    <cfRule type="containsText" dxfId="86" priority="77" operator="containsText" text="Action Required">
      <formula>NOT(ISERROR(SEARCH("Action Required",H12)))</formula>
    </cfRule>
  </conditionalFormatting>
  <conditionalFormatting sqref="H12">
    <cfRule type="containsText" dxfId="85" priority="75" operator="containsText" text="Remove Old Sign">
      <formula>NOT(ISERROR(SEARCH("Remove Old Sign",H12)))</formula>
    </cfRule>
    <cfRule type="containsText" dxfId="84" priority="76" operator="containsText" text="Move Sign to New Location">
      <formula>NOT(ISERROR(SEARCH("Move Sign to New Location",H12)))</formula>
    </cfRule>
  </conditionalFormatting>
  <conditionalFormatting sqref="G17">
    <cfRule type="containsText" dxfId="83" priority="74" operator="containsText" text="New Tag Required">
      <formula>NOT(ISERROR(SEARCH("New Tag Required",G17)))</formula>
    </cfRule>
  </conditionalFormatting>
  <conditionalFormatting sqref="G17">
    <cfRule type="containsText" dxfId="82" priority="73" operator="containsText" text="Action Required">
      <formula>NOT(ISERROR(SEARCH("Action Required",G17)))</formula>
    </cfRule>
  </conditionalFormatting>
  <conditionalFormatting sqref="G17">
    <cfRule type="containsText" dxfId="81" priority="72" operator="containsText" text="New Tag Required">
      <formula>NOT(ISERROR(SEARCH("New Tag Required",G17)))</formula>
    </cfRule>
  </conditionalFormatting>
  <conditionalFormatting sqref="G17">
    <cfRule type="containsText" dxfId="80" priority="71" operator="containsText" text="Action Required">
      <formula>NOT(ISERROR(SEARCH("Action Required",G17)))</formula>
    </cfRule>
  </conditionalFormatting>
  <conditionalFormatting sqref="G17">
    <cfRule type="containsText" dxfId="79" priority="70" operator="containsText" text="Remove Old Tag">
      <formula>NOT(ISERROR(SEARCH("Remove Old Tag",G17)))</formula>
    </cfRule>
  </conditionalFormatting>
  <conditionalFormatting sqref="H14">
    <cfRule type="containsText" dxfId="78" priority="69" operator="containsText" text="New Tag Required">
      <formula>NOT(ISERROR(SEARCH("New Tag Required",H14)))</formula>
    </cfRule>
  </conditionalFormatting>
  <conditionalFormatting sqref="H14">
    <cfRule type="containsText" dxfId="77" priority="68" operator="containsText" text="Action Required">
      <formula>NOT(ISERROR(SEARCH("Action Required",H14)))</formula>
    </cfRule>
  </conditionalFormatting>
  <conditionalFormatting sqref="H14">
    <cfRule type="containsText" dxfId="76" priority="67" operator="containsText" text="New Tag Required">
      <formula>NOT(ISERROR(SEARCH("New Tag Required",H14)))</formula>
    </cfRule>
  </conditionalFormatting>
  <conditionalFormatting sqref="H14">
    <cfRule type="containsText" dxfId="75" priority="66" operator="containsText" text="Action Required">
      <formula>NOT(ISERROR(SEARCH("Action Required",H14)))</formula>
    </cfRule>
  </conditionalFormatting>
  <conditionalFormatting sqref="H14">
    <cfRule type="containsText" dxfId="74" priority="65" operator="containsText" text="Remove Old Tag">
      <formula>NOT(ISERROR(SEARCH("Remove Old Tag",H14)))</formula>
    </cfRule>
  </conditionalFormatting>
  <conditionalFormatting sqref="H15">
    <cfRule type="containsText" dxfId="73" priority="64" operator="containsText" text="New Tag Required">
      <formula>NOT(ISERROR(SEARCH("New Tag Required",H15)))</formula>
    </cfRule>
  </conditionalFormatting>
  <conditionalFormatting sqref="H15">
    <cfRule type="containsText" dxfId="72" priority="63" operator="containsText" text="Action Required">
      <formula>NOT(ISERROR(SEARCH("Action Required",H15)))</formula>
    </cfRule>
  </conditionalFormatting>
  <conditionalFormatting sqref="H15">
    <cfRule type="containsText" dxfId="71" priority="62" operator="containsText" text="New Tag Required">
      <formula>NOT(ISERROR(SEARCH("New Tag Required",H15)))</formula>
    </cfRule>
  </conditionalFormatting>
  <conditionalFormatting sqref="H15">
    <cfRule type="containsText" dxfId="70" priority="61" operator="containsText" text="Action Required">
      <formula>NOT(ISERROR(SEARCH("Action Required",H15)))</formula>
    </cfRule>
  </conditionalFormatting>
  <conditionalFormatting sqref="H15">
    <cfRule type="containsText" dxfId="69" priority="60" operator="containsText" text="Remove Old Tag">
      <formula>NOT(ISERROR(SEARCH("Remove Old Tag",H15)))</formula>
    </cfRule>
  </conditionalFormatting>
  <conditionalFormatting sqref="H17">
    <cfRule type="containsText" dxfId="68" priority="58" operator="containsText" text="Action Required">
      <formula>NOT(ISERROR(SEARCH("Action Required",H17)))</formula>
    </cfRule>
  </conditionalFormatting>
  <conditionalFormatting sqref="H17">
    <cfRule type="containsText" dxfId="67" priority="57" operator="containsText" text="New Tag Required">
      <formula>NOT(ISERROR(SEARCH("New Tag Required",H17)))</formula>
    </cfRule>
  </conditionalFormatting>
  <conditionalFormatting sqref="H17">
    <cfRule type="containsText" dxfId="66" priority="55" operator="containsText" text="Remove Old Tag">
      <formula>NOT(ISERROR(SEARCH("Remove Old Tag",H17)))</formula>
    </cfRule>
  </conditionalFormatting>
  <conditionalFormatting sqref="D13">
    <cfRule type="containsText" dxfId="65" priority="54" operator="containsText" text="Yes">
      <formula>NOT(ISERROR(SEARCH("Yes",D13)))</formula>
    </cfRule>
  </conditionalFormatting>
  <conditionalFormatting sqref="G13">
    <cfRule type="containsText" dxfId="64" priority="53" operator="containsText" text="New Tag Required">
      <formula>NOT(ISERROR(SEARCH("New Tag Required",G13)))</formula>
    </cfRule>
  </conditionalFormatting>
  <conditionalFormatting sqref="G13">
    <cfRule type="containsText" dxfId="63" priority="52" operator="containsText" text="Action Required">
      <formula>NOT(ISERROR(SEARCH("Action Required",G13)))</formula>
    </cfRule>
  </conditionalFormatting>
  <conditionalFormatting sqref="G13">
    <cfRule type="containsText" dxfId="62" priority="51" operator="containsText" text="New Tag Required">
      <formula>NOT(ISERROR(SEARCH("New Tag Required",G13)))</formula>
    </cfRule>
  </conditionalFormatting>
  <conditionalFormatting sqref="G13">
    <cfRule type="containsText" dxfId="61" priority="50" operator="containsText" text="Action Required">
      <formula>NOT(ISERROR(SEARCH("Action Required",G13)))</formula>
    </cfRule>
  </conditionalFormatting>
  <conditionalFormatting sqref="G13">
    <cfRule type="containsText" dxfId="60" priority="49" operator="containsText" text="Remove Old Tag">
      <formula>NOT(ISERROR(SEARCH("Remove Old Tag",G13)))</formula>
    </cfRule>
  </conditionalFormatting>
  <conditionalFormatting sqref="H13">
    <cfRule type="containsText" dxfId="59" priority="48" operator="containsText" text="New Tag Required">
      <formula>NOT(ISERROR(SEARCH("New Tag Required",H13)))</formula>
    </cfRule>
  </conditionalFormatting>
  <conditionalFormatting sqref="H13">
    <cfRule type="containsText" dxfId="58" priority="47" operator="containsText" text="Action Required">
      <formula>NOT(ISERROR(SEARCH("Action Required",H13)))</formula>
    </cfRule>
  </conditionalFormatting>
  <conditionalFormatting sqref="H13">
    <cfRule type="containsText" dxfId="57" priority="46" operator="containsText" text="New Tag Required">
      <formula>NOT(ISERROR(SEARCH("New Tag Required",H13)))</formula>
    </cfRule>
  </conditionalFormatting>
  <conditionalFormatting sqref="H13">
    <cfRule type="containsText" dxfId="56" priority="45" operator="containsText" text="Action Required">
      <formula>NOT(ISERROR(SEARCH("Action Required",H13)))</formula>
    </cfRule>
  </conditionalFormatting>
  <conditionalFormatting sqref="H13">
    <cfRule type="containsText" dxfId="55" priority="44" operator="containsText" text="Remove Old Tag">
      <formula>NOT(ISERROR(SEARCH("Remove Old Tag",H13)))</formula>
    </cfRule>
  </conditionalFormatting>
  <conditionalFormatting sqref="G6">
    <cfRule type="containsText" dxfId="54" priority="42" operator="containsText" text="Action Required">
      <formula>NOT(ISERROR(SEARCH("Action Required",G6)))</formula>
    </cfRule>
  </conditionalFormatting>
  <conditionalFormatting sqref="G6">
    <cfRule type="containsText" dxfId="53" priority="40" operator="containsText" text="Action Required">
      <formula>NOT(ISERROR(SEARCH("Action Required",G6)))</formula>
    </cfRule>
  </conditionalFormatting>
  <conditionalFormatting sqref="G6">
    <cfRule type="containsText" dxfId="52" priority="43" operator="containsText" text="New Tag Required">
      <formula>NOT(ISERROR(SEARCH("New Tag Required",G6)))</formula>
    </cfRule>
  </conditionalFormatting>
  <conditionalFormatting sqref="G6">
    <cfRule type="containsText" dxfId="51" priority="41" operator="containsText" text="New Tag Required">
      <formula>NOT(ISERROR(SEARCH("New Tag Required",G6)))</formula>
    </cfRule>
  </conditionalFormatting>
  <conditionalFormatting sqref="G6">
    <cfRule type="containsText" dxfId="50" priority="39" operator="containsText" text="Remove Old Tag">
      <formula>NOT(ISERROR(SEARCH("Remove Old Tag",G6)))</formula>
    </cfRule>
  </conditionalFormatting>
  <conditionalFormatting sqref="G7:G8">
    <cfRule type="containsText" dxfId="49" priority="37" operator="containsText" text="Action Required">
      <formula>NOT(ISERROR(SEARCH("Action Required",G7)))</formula>
    </cfRule>
  </conditionalFormatting>
  <conditionalFormatting sqref="G7:G8">
    <cfRule type="containsText" dxfId="48" priority="35" operator="containsText" text="Action Required">
      <formula>NOT(ISERROR(SEARCH("Action Required",G7)))</formula>
    </cfRule>
  </conditionalFormatting>
  <conditionalFormatting sqref="G7:G8">
    <cfRule type="containsText" dxfId="47" priority="38" operator="containsText" text="New Tag Required">
      <formula>NOT(ISERROR(SEARCH("New Tag Required",G7)))</formula>
    </cfRule>
  </conditionalFormatting>
  <conditionalFormatting sqref="G7:G8">
    <cfRule type="containsText" dxfId="46" priority="36" operator="containsText" text="New Tag Required">
      <formula>NOT(ISERROR(SEARCH("New Tag Required",G7)))</formula>
    </cfRule>
  </conditionalFormatting>
  <conditionalFormatting sqref="G7:G8">
    <cfRule type="containsText" dxfId="45" priority="34" operator="containsText" text="Remove Old Tag">
      <formula>NOT(ISERROR(SEARCH("Remove Old Tag",G7)))</formula>
    </cfRule>
  </conditionalFormatting>
  <conditionalFormatting sqref="H6">
    <cfRule type="containsText" dxfId="44" priority="33" operator="containsText" text="New Sign Required">
      <formula>NOT(ISERROR(SEARCH("New Sign Required",H6)))</formula>
    </cfRule>
  </conditionalFormatting>
  <conditionalFormatting sqref="H6">
    <cfRule type="containsText" dxfId="43" priority="32" operator="containsText" text="Action Required">
      <formula>NOT(ISERROR(SEARCH("Action Required",H6)))</formula>
    </cfRule>
  </conditionalFormatting>
  <conditionalFormatting sqref="H6">
    <cfRule type="containsText" dxfId="42" priority="30" operator="containsText" text="Remove Old Sign">
      <formula>NOT(ISERROR(SEARCH("Remove Old Sign",H6)))</formula>
    </cfRule>
    <cfRule type="containsText" dxfId="41" priority="31" operator="containsText" text="Move Sign to New Location">
      <formula>NOT(ISERROR(SEARCH("Move Sign to New Location",H6)))</formula>
    </cfRule>
  </conditionalFormatting>
  <conditionalFormatting sqref="H7:H8">
    <cfRule type="containsText" dxfId="40" priority="29" operator="containsText" text="New Sign Required">
      <formula>NOT(ISERROR(SEARCH("New Sign Required",H7)))</formula>
    </cfRule>
  </conditionalFormatting>
  <conditionalFormatting sqref="H7:H8">
    <cfRule type="containsText" dxfId="39" priority="28" operator="containsText" text="Action Required">
      <formula>NOT(ISERROR(SEARCH("Action Required",H7)))</formula>
    </cfRule>
  </conditionalFormatting>
  <conditionalFormatting sqref="H7:H8">
    <cfRule type="containsText" dxfId="38" priority="26" operator="containsText" text="Remove Old Sign">
      <formula>NOT(ISERROR(SEARCH("Remove Old Sign",H7)))</formula>
    </cfRule>
    <cfRule type="containsText" dxfId="37" priority="27" operator="containsText" text="Move Sign to New Location">
      <formula>NOT(ISERROR(SEARCH("Move Sign to New Location",H7)))</formula>
    </cfRule>
  </conditionalFormatting>
  <conditionalFormatting sqref="G10">
    <cfRule type="containsText" dxfId="36" priority="25" operator="containsText" text="New Tag Required">
      <formula>NOT(ISERROR(SEARCH("New Tag Required",G10)))</formula>
    </cfRule>
  </conditionalFormatting>
  <conditionalFormatting sqref="G10">
    <cfRule type="containsText" dxfId="35" priority="24" operator="containsText" text="Action Required">
      <formula>NOT(ISERROR(SEARCH("Action Required",G10)))</formula>
    </cfRule>
  </conditionalFormatting>
  <conditionalFormatting sqref="G10">
    <cfRule type="containsText" dxfId="34" priority="23" operator="containsText" text="Remove Old Tag">
      <formula>NOT(ISERROR(SEARCH("Remove Old Tag",G10)))</formula>
    </cfRule>
  </conditionalFormatting>
  <conditionalFormatting sqref="G11">
    <cfRule type="containsText" dxfId="33" priority="22" operator="containsText" text="New Tag Required">
      <formula>NOT(ISERROR(SEARCH("New Tag Required",G11)))</formula>
    </cfRule>
  </conditionalFormatting>
  <conditionalFormatting sqref="G11">
    <cfRule type="containsText" dxfId="32" priority="21" operator="containsText" text="Action Required">
      <formula>NOT(ISERROR(SEARCH("Action Required",G11)))</formula>
    </cfRule>
  </conditionalFormatting>
  <conditionalFormatting sqref="G11">
    <cfRule type="containsText" dxfId="31" priority="20" operator="containsText" text="Remove Old Tag">
      <formula>NOT(ISERROR(SEARCH("Remove Old Tag",G11)))</formula>
    </cfRule>
  </conditionalFormatting>
  <conditionalFormatting sqref="H10">
    <cfRule type="containsText" dxfId="30" priority="19" operator="containsText" text="New Sign Required">
      <formula>NOT(ISERROR(SEARCH("New Sign Required",H10)))</formula>
    </cfRule>
  </conditionalFormatting>
  <conditionalFormatting sqref="H10">
    <cfRule type="containsText" dxfId="29" priority="18" operator="containsText" text="Action Required">
      <formula>NOT(ISERROR(SEARCH("Action Required",H10)))</formula>
    </cfRule>
  </conditionalFormatting>
  <conditionalFormatting sqref="H10">
    <cfRule type="containsText" dxfId="28" priority="16" operator="containsText" text="Remove Old Sign">
      <formula>NOT(ISERROR(SEARCH("Remove Old Sign",H10)))</formula>
    </cfRule>
    <cfRule type="containsText" dxfId="27" priority="17" operator="containsText" text="Move Sign to New Location">
      <formula>NOT(ISERROR(SEARCH("Move Sign to New Location",H10)))</formula>
    </cfRule>
  </conditionalFormatting>
  <conditionalFormatting sqref="H11">
    <cfRule type="containsText" dxfId="26" priority="15" operator="containsText" text="New Sign Required">
      <formula>NOT(ISERROR(SEARCH("New Sign Required",H11)))</formula>
    </cfRule>
  </conditionalFormatting>
  <conditionalFormatting sqref="H11">
    <cfRule type="containsText" dxfId="25" priority="14" operator="containsText" text="Action Required">
      <formula>NOT(ISERROR(SEARCH("Action Required",H11)))</formula>
    </cfRule>
  </conditionalFormatting>
  <conditionalFormatting sqref="H11">
    <cfRule type="containsText" dxfId="24" priority="12" operator="containsText" text="Remove Old Sign">
      <formula>NOT(ISERROR(SEARCH("Remove Old Sign",H11)))</formula>
    </cfRule>
    <cfRule type="containsText" dxfId="23" priority="13" operator="containsText" text="Move Sign to New Location">
      <formula>NOT(ISERROR(SEARCH("Move Sign to New Location",H11)))</formula>
    </cfRule>
  </conditionalFormatting>
  <conditionalFormatting sqref="G24">
    <cfRule type="containsText" dxfId="22" priority="11" operator="containsText" text="New Tag Required">
      <formula>NOT(ISERROR(SEARCH("New Tag Required",G24)))</formula>
    </cfRule>
  </conditionalFormatting>
  <conditionalFormatting sqref="D24">
    <cfRule type="containsText" dxfId="21" priority="10" operator="containsText" text="Yes">
      <formula>NOT(ISERROR(SEARCH("Yes",D24)))</formula>
    </cfRule>
  </conditionalFormatting>
  <conditionalFormatting sqref="H24">
    <cfRule type="containsText" dxfId="20" priority="9" operator="containsText" text="New Sign Required">
      <formula>NOT(ISERROR(SEARCH("New Sign Required",H24)))</formula>
    </cfRule>
  </conditionalFormatting>
  <conditionalFormatting sqref="G24:H24">
    <cfRule type="containsText" dxfId="19" priority="8" operator="containsText" text="Action Required">
      <formula>NOT(ISERROR(SEARCH("Action Required",G24)))</formula>
    </cfRule>
  </conditionalFormatting>
  <conditionalFormatting sqref="J24">
    <cfRule type="cellIs" dxfId="18" priority="7" operator="equal">
      <formula>0</formula>
    </cfRule>
  </conditionalFormatting>
  <conditionalFormatting sqref="J24">
    <cfRule type="cellIs" dxfId="17" priority="4" operator="equal">
      <formula>"In Progress"</formula>
    </cfRule>
    <cfRule type="cellIs" dxfId="16" priority="5" operator="equal">
      <formula>"Log Issues"</formula>
    </cfRule>
    <cfRule type="cellIs" dxfId="15" priority="6" operator="equal">
      <formula>"N/A"</formula>
    </cfRule>
  </conditionalFormatting>
  <conditionalFormatting sqref="H24">
    <cfRule type="containsText" dxfId="14" priority="2" operator="containsText" text="Remove Old Sign">
      <formula>NOT(ISERROR(SEARCH("Remove Old Sign",H24)))</formula>
    </cfRule>
    <cfRule type="containsText" dxfId="13" priority="3" operator="containsText" text="Move Sign to New Location">
      <formula>NOT(ISERROR(SEARCH("Move Sign to New Location",H24)))</formula>
    </cfRule>
  </conditionalFormatting>
  <conditionalFormatting sqref="G24">
    <cfRule type="containsText" dxfId="12" priority="1" operator="containsText" text="Remove Old Tag">
      <formula>NOT(ISERROR(SEARCH("Remove Old Tag",G24)))</formula>
    </cfRule>
  </conditionalFormatting>
  <dataValidations count="2">
    <dataValidation type="list" allowBlank="1" showInputMessage="1" showErrorMessage="1" sqref="H198:H402">
      <formula1>DoorSignage</formula1>
    </dataValidation>
    <dataValidation type="list" allowBlank="1" showInputMessage="1" showErrorMessage="1" sqref="D6:D7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H40:H197 H6:H37</xm:sqref>
        </x14:dataValidation>
        <x14:dataValidation type="list" allowBlank="1" showInputMessage="1" showErrorMessage="1">
          <x14:formula1>
            <xm:f>Lookup!$A$1:$A$4</xm:f>
          </x14:formula1>
          <xm:sqref>G40:G197 G6:G37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O11:O19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C6:C197</xm:sqref>
        </x14:dataValidation>
        <x14:dataValidation type="list" allowBlank="1" showInputMessage="1" showErrorMessage="1">
          <x14:formula1>
            <xm:f>Lookup!$F$1:$F$7</xm:f>
          </x14:formula1>
          <xm:sqref>J12:J32</xm:sqref>
        </x14:dataValidation>
        <x14:dataValidation type="list" allowBlank="1" showInputMessage="1" showErrorMessage="1">
          <x14:formula1>
            <xm:f>Lookup!$F$1:$F$8</xm:f>
          </x14:formula1>
          <xm:sqref>M12:M23 M25:M32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5" bestFit="1" customWidth="1"/>
    <col min="2" max="2" width="30.140625" style="45" customWidth="1"/>
    <col min="3" max="3" width="24" style="39" customWidth="1"/>
    <col min="4" max="4" width="14.28515625" style="39" bestFit="1" customWidth="1"/>
    <col min="5" max="5" width="20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7" t="s">
        <v>7</v>
      </c>
      <c r="B1" s="72" t="s">
        <v>76</v>
      </c>
      <c r="C1" s="38"/>
      <c r="D1" s="17" t="s">
        <v>10</v>
      </c>
      <c r="E1" s="73">
        <v>43509</v>
      </c>
    </row>
    <row r="2" spans="1:10" ht="15" customHeight="1" x14ac:dyDescent="0.25">
      <c r="A2" s="41" t="s">
        <v>8</v>
      </c>
      <c r="B2" s="42" t="str">
        <f>'KD Changes'!B2:C2</f>
        <v>Multi-Disciplinary Research Lab #3</v>
      </c>
      <c r="C2" s="43"/>
      <c r="D2" s="44" t="s">
        <v>12</v>
      </c>
      <c r="E2" s="74" t="s">
        <v>58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/>
      <c r="B6" s="79"/>
      <c r="C6" s="80"/>
      <c r="D6" s="30"/>
      <c r="E6" s="39" t="s">
        <v>84</v>
      </c>
      <c r="G6" s="29"/>
      <c r="H6" s="29"/>
      <c r="I6" s="39"/>
      <c r="J6" s="39"/>
    </row>
    <row r="7" spans="1:10" x14ac:dyDescent="0.25">
      <c r="A7" s="79"/>
      <c r="B7" s="79"/>
      <c r="C7" s="80"/>
      <c r="D7" s="30"/>
      <c r="G7" s="29"/>
      <c r="H7" s="29"/>
      <c r="I7" s="39"/>
      <c r="J7" s="39"/>
    </row>
    <row r="8" spans="1:10" ht="15" customHeight="1" x14ac:dyDescent="0.25">
      <c r="A8" s="79"/>
      <c r="B8" s="79"/>
      <c r="C8" s="80"/>
      <c r="D8" s="30"/>
      <c r="G8" s="29"/>
      <c r="H8" s="29"/>
      <c r="I8" s="39"/>
      <c r="J8" s="39"/>
    </row>
    <row r="9" spans="1:10" x14ac:dyDescent="0.25">
      <c r="A9" s="79"/>
      <c r="B9" s="79"/>
      <c r="C9" s="80"/>
      <c r="D9" s="30"/>
      <c r="G9" s="29"/>
      <c r="H9" s="29"/>
      <c r="I9" s="39"/>
      <c r="J9" s="39"/>
    </row>
    <row r="10" spans="1:10" x14ac:dyDescent="0.25">
      <c r="A10" s="79"/>
      <c r="B10" s="79"/>
      <c r="C10" s="80"/>
      <c r="D10" s="30"/>
      <c r="F10" s="47"/>
      <c r="G10" s="29"/>
      <c r="H10" s="29"/>
    </row>
    <row r="11" spans="1:10" x14ac:dyDescent="0.25">
      <c r="A11" s="79"/>
      <c r="B11" s="79"/>
      <c r="C11" s="80"/>
      <c r="F11" s="47"/>
      <c r="G11" s="29"/>
      <c r="H11" s="29"/>
    </row>
    <row r="12" spans="1:10" x14ac:dyDescent="0.25">
      <c r="A12" s="79"/>
      <c r="B12" s="79"/>
      <c r="C12" s="80"/>
      <c r="F12" s="47"/>
      <c r="G12" s="29"/>
      <c r="H12" s="29"/>
    </row>
    <row r="13" spans="1:10" x14ac:dyDescent="0.25">
      <c r="A13" s="79"/>
      <c r="B13" s="79"/>
      <c r="C13" s="80"/>
      <c r="E13" s="47"/>
      <c r="F13" s="47"/>
      <c r="G13" s="29"/>
      <c r="H13" s="29"/>
    </row>
    <row r="14" spans="1:10" x14ac:dyDescent="0.25">
      <c r="A14" s="79"/>
      <c r="B14" s="79"/>
      <c r="C14" s="80"/>
      <c r="F14" s="47"/>
      <c r="G14" s="29"/>
      <c r="H14" s="29"/>
    </row>
    <row r="15" spans="1:10" x14ac:dyDescent="0.25">
      <c r="A15" s="79"/>
      <c r="B15" s="79"/>
      <c r="C15" s="80"/>
      <c r="E15" s="47"/>
      <c r="F15" s="47"/>
      <c r="G15" s="29"/>
      <c r="H15" s="29"/>
    </row>
    <row r="16" spans="1:10" x14ac:dyDescent="0.25">
      <c r="A16" s="79"/>
      <c r="B16" s="79"/>
      <c r="C16" s="80"/>
      <c r="F16" s="47"/>
      <c r="G16" s="29"/>
      <c r="H16" s="29"/>
    </row>
    <row r="17" spans="1:8" x14ac:dyDescent="0.25">
      <c r="A17" s="79"/>
      <c r="B17" s="79"/>
      <c r="C17" s="80"/>
      <c r="F17" s="47"/>
      <c r="G17" s="29"/>
      <c r="H17" s="29"/>
    </row>
    <row r="18" spans="1:8" x14ac:dyDescent="0.25">
      <c r="A18" s="79"/>
      <c r="B18" s="79"/>
      <c r="C18" s="80"/>
      <c r="F18" s="47"/>
      <c r="G18" s="29"/>
      <c r="H18" s="29"/>
    </row>
    <row r="19" spans="1:8" x14ac:dyDescent="0.25">
      <c r="A19" s="79"/>
      <c r="B19" s="79"/>
      <c r="C19" s="80"/>
      <c r="F19" s="47"/>
      <c r="G19" s="29"/>
      <c r="H19" s="29"/>
    </row>
    <row r="20" spans="1:8" x14ac:dyDescent="0.25">
      <c r="A20" s="79"/>
      <c r="B20" s="79"/>
      <c r="C20" s="80"/>
      <c r="F20" s="47"/>
      <c r="G20" s="29"/>
      <c r="H20" s="29"/>
    </row>
    <row r="21" spans="1:8" x14ac:dyDescent="0.25">
      <c r="A21" s="79"/>
      <c r="B21" s="79"/>
      <c r="C21" s="80"/>
      <c r="F21" s="48"/>
      <c r="G21" s="29"/>
      <c r="H21" s="29"/>
    </row>
    <row r="22" spans="1:8" x14ac:dyDescent="0.25">
      <c r="A22" s="79"/>
      <c r="B22" s="79"/>
      <c r="C22" s="80"/>
      <c r="F22" s="47"/>
      <c r="G22" s="29"/>
      <c r="H22" s="29"/>
    </row>
    <row r="23" spans="1:8" x14ac:dyDescent="0.25">
      <c r="A23" s="79"/>
      <c r="B23" s="79"/>
      <c r="C23" s="80"/>
      <c r="E23" s="47"/>
      <c r="F23" s="47"/>
      <c r="G23" s="29"/>
      <c r="H23" s="29"/>
    </row>
    <row r="24" spans="1:8" x14ac:dyDescent="0.25">
      <c r="A24" s="79"/>
      <c r="B24" s="79"/>
      <c r="C24" s="80"/>
      <c r="E24" s="47"/>
      <c r="F24" s="47"/>
      <c r="G24" s="29"/>
      <c r="H24" s="29"/>
    </row>
    <row r="25" spans="1:8" x14ac:dyDescent="0.25">
      <c r="A25" s="79"/>
      <c r="B25" s="79"/>
      <c r="C25" s="80"/>
      <c r="E25" s="47"/>
      <c r="F25" s="47"/>
      <c r="G25" s="29"/>
      <c r="H25" s="29"/>
    </row>
    <row r="26" spans="1:8" x14ac:dyDescent="0.25">
      <c r="A26" s="79"/>
      <c r="B26" s="79"/>
      <c r="C26" s="80"/>
      <c r="E26" s="47"/>
      <c r="F26" s="47"/>
      <c r="G26" s="29"/>
      <c r="H26" s="29"/>
    </row>
    <row r="27" spans="1:8" x14ac:dyDescent="0.25">
      <c r="A27" s="79"/>
      <c r="B27" s="79"/>
      <c r="C27" s="80"/>
      <c r="E27" s="47"/>
      <c r="F27" s="47"/>
      <c r="G27" s="29"/>
      <c r="H27" s="29"/>
    </row>
    <row r="28" spans="1:8" x14ac:dyDescent="0.25">
      <c r="A28" s="79"/>
      <c r="B28" s="79"/>
      <c r="C28" s="80"/>
      <c r="E28" s="47"/>
      <c r="F28" s="47"/>
      <c r="G28" s="29"/>
      <c r="H28" s="29"/>
    </row>
    <row r="29" spans="1:8" x14ac:dyDescent="0.25">
      <c r="A29" s="79"/>
      <c r="B29" s="79"/>
      <c r="C29" s="80"/>
      <c r="E29" s="47"/>
      <c r="F29" s="47"/>
      <c r="G29" s="29"/>
      <c r="H29" s="29"/>
    </row>
    <row r="30" spans="1:8" x14ac:dyDescent="0.25">
      <c r="A30" s="79"/>
      <c r="B30" s="79"/>
      <c r="C30" s="80"/>
      <c r="E30" s="47"/>
      <c r="F30" s="47"/>
      <c r="G30" s="29"/>
      <c r="H30" s="29"/>
    </row>
    <row r="31" spans="1:8" x14ac:dyDescent="0.25">
      <c r="A31" s="79"/>
      <c r="B31" s="79"/>
      <c r="C31" s="80"/>
      <c r="E31" s="47"/>
      <c r="F31" s="47"/>
      <c r="G31" s="29"/>
      <c r="H31" s="29"/>
    </row>
    <row r="32" spans="1:8" x14ac:dyDescent="0.25">
      <c r="A32" s="79"/>
      <c r="B32" s="79"/>
      <c r="C32" s="80"/>
      <c r="E32" s="47"/>
      <c r="F32" s="47"/>
      <c r="G32" s="29"/>
      <c r="H32" s="29"/>
    </row>
    <row r="33" spans="1:8" x14ac:dyDescent="0.25">
      <c r="A33" s="79"/>
      <c r="B33" s="79"/>
      <c r="C33" s="80"/>
      <c r="E33" s="47"/>
      <c r="F33" s="47"/>
      <c r="G33" s="29"/>
      <c r="H33" s="29"/>
    </row>
    <row r="34" spans="1:8" x14ac:dyDescent="0.25">
      <c r="A34" s="81"/>
      <c r="B34" s="82"/>
      <c r="C34" s="80"/>
      <c r="E34" s="47"/>
      <c r="F34" s="47"/>
      <c r="G34" s="29"/>
      <c r="H34" s="29"/>
    </row>
    <row r="35" spans="1:8" x14ac:dyDescent="0.25">
      <c r="A35" s="81"/>
      <c r="B35" s="82"/>
      <c r="C35" s="80"/>
      <c r="E35" s="47"/>
      <c r="F35" s="47"/>
      <c r="G35" s="29"/>
      <c r="H35" s="29"/>
    </row>
    <row r="36" spans="1:8" x14ac:dyDescent="0.25">
      <c r="A36" s="46"/>
      <c r="E36" s="47"/>
      <c r="F36" s="47"/>
      <c r="G36" s="29"/>
      <c r="H36" s="29"/>
    </row>
    <row r="37" spans="1:8" x14ac:dyDescent="0.25">
      <c r="A37" s="46"/>
      <c r="E37" s="47"/>
      <c r="F37" s="47"/>
      <c r="G37" s="29"/>
      <c r="H37" s="29"/>
    </row>
    <row r="38" spans="1:8" x14ac:dyDescent="0.25">
      <c r="A38" s="46"/>
      <c r="E38" s="47"/>
      <c r="F38" s="47"/>
      <c r="G38" s="29"/>
      <c r="H38" s="29"/>
    </row>
    <row r="39" spans="1:8" x14ac:dyDescent="0.25">
      <c r="A39" s="46"/>
      <c r="E39" s="47"/>
      <c r="F39" s="47"/>
      <c r="G39" s="47"/>
    </row>
    <row r="40" spans="1:8" x14ac:dyDescent="0.25">
      <c r="A40" s="46"/>
      <c r="E40" s="47"/>
      <c r="F40" s="47"/>
      <c r="G40" s="47"/>
    </row>
    <row r="41" spans="1:8" x14ac:dyDescent="0.25">
      <c r="A41" s="49"/>
      <c r="E41" s="47"/>
      <c r="F41" s="50"/>
      <c r="G41" s="47"/>
    </row>
    <row r="42" spans="1:8" x14ac:dyDescent="0.25">
      <c r="A42" s="49"/>
      <c r="E42" s="47"/>
      <c r="F42" s="50"/>
      <c r="G42" s="47"/>
    </row>
    <row r="43" spans="1:8" x14ac:dyDescent="0.25">
      <c r="A43" s="49"/>
      <c r="E43" s="47"/>
      <c r="F43" s="51"/>
      <c r="G43" s="47"/>
    </row>
    <row r="44" spans="1:8" x14ac:dyDescent="0.25">
      <c r="A44" s="46"/>
      <c r="E44" s="47"/>
      <c r="F44" s="50"/>
      <c r="G44" s="47"/>
    </row>
    <row r="45" spans="1:8" x14ac:dyDescent="0.25">
      <c r="A45" s="46"/>
      <c r="E45" s="47"/>
      <c r="F45" s="50"/>
      <c r="G45" s="47"/>
    </row>
    <row r="46" spans="1:8" x14ac:dyDescent="0.25">
      <c r="A46" s="52"/>
      <c r="E46" s="47"/>
      <c r="F46" s="47"/>
      <c r="G46" s="47"/>
    </row>
    <row r="47" spans="1:8" x14ac:dyDescent="0.25">
      <c r="A47" s="52"/>
      <c r="E47" s="47"/>
      <c r="F47" s="47"/>
      <c r="G47" s="47"/>
    </row>
    <row r="48" spans="1:8" x14ac:dyDescent="0.25">
      <c r="A48" s="52"/>
      <c r="E48" s="47"/>
      <c r="F48" s="47"/>
      <c r="G48" s="47"/>
    </row>
    <row r="49" spans="1:7" x14ac:dyDescent="0.25">
      <c r="A49" s="52"/>
      <c r="E49" s="47"/>
      <c r="F49" s="47"/>
      <c r="G49" s="47"/>
    </row>
    <row r="50" spans="1:7" x14ac:dyDescent="0.25">
      <c r="A50" s="52"/>
      <c r="C50" s="40"/>
      <c r="E50" s="47"/>
      <c r="F50" s="48"/>
      <c r="G50" s="47"/>
    </row>
    <row r="51" spans="1:7" x14ac:dyDescent="0.25">
      <c r="A51" s="52"/>
      <c r="C51" s="40"/>
      <c r="E51" s="47"/>
      <c r="F51" s="47"/>
      <c r="G51" s="47"/>
    </row>
    <row r="52" spans="1:7" x14ac:dyDescent="0.25">
      <c r="A52" s="52"/>
      <c r="C52" s="40"/>
      <c r="E52" s="47"/>
      <c r="F52" s="47"/>
      <c r="G52" s="47"/>
    </row>
    <row r="53" spans="1:7" x14ac:dyDescent="0.25">
      <c r="A53" s="46"/>
      <c r="C53" s="40"/>
      <c r="E53" s="47"/>
      <c r="F53" s="47"/>
      <c r="G53" s="47"/>
    </row>
    <row r="54" spans="1:7" x14ac:dyDescent="0.25">
      <c r="A54" s="46"/>
      <c r="C54" s="40"/>
    </row>
    <row r="55" spans="1:7" x14ac:dyDescent="0.25">
      <c r="C55" s="40"/>
    </row>
    <row r="56" spans="1:7" x14ac:dyDescent="0.25">
      <c r="C56" s="40"/>
    </row>
    <row r="57" spans="1:7" x14ac:dyDescent="0.25">
      <c r="C57" s="40"/>
    </row>
    <row r="58" spans="1:7" x14ac:dyDescent="0.25">
      <c r="C58" s="40"/>
    </row>
    <row r="59" spans="1:7" x14ac:dyDescent="0.25">
      <c r="C59" s="40"/>
    </row>
    <row r="60" spans="1:7" x14ac:dyDescent="0.25">
      <c r="C60" s="40"/>
    </row>
    <row r="61" spans="1:7" x14ac:dyDescent="0.25">
      <c r="C61" s="40"/>
    </row>
    <row r="62" spans="1:7" x14ac:dyDescent="0.25">
      <c r="C62" s="40"/>
    </row>
    <row r="63" spans="1:7" x14ac:dyDescent="0.25">
      <c r="C63" s="40"/>
    </row>
    <row r="64" spans="1:7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78" spans="3:3" x14ac:dyDescent="0.25">
      <c r="C78" s="40"/>
    </row>
    <row r="79" spans="3:3" x14ac:dyDescent="0.25">
      <c r="C79" s="40"/>
    </row>
    <row r="80" spans="3:3" x14ac:dyDescent="0.25">
      <c r="C80" s="40"/>
    </row>
    <row r="81" spans="3:3" x14ac:dyDescent="0.25">
      <c r="C81" s="40"/>
    </row>
    <row r="82" spans="3:3" x14ac:dyDescent="0.25">
      <c r="C82" s="40"/>
    </row>
    <row r="199" spans="3:3" x14ac:dyDescent="0.25">
      <c r="C199" s="39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H9" sqref="H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0337</v>
      </c>
      <c r="B234" s="3" t="str">
        <f>VLOOKUP(A234,[4]UKBuilding_List!$A$1:$D$376,3,FALSE)</f>
        <v>663 South Limestone Garage</v>
      </c>
      <c r="C234" s="1"/>
    </row>
    <row r="235" spans="1:3" x14ac:dyDescent="0.25">
      <c r="A235" s="2" t="str">
        <f>([4]UKBuilding_List!A235)</f>
        <v>0343</v>
      </c>
      <c r="B235" s="3" t="str">
        <f>VLOOKUP(A235,[4]UKBuilding_List!$A$1:$D$376,3,FALSE)</f>
        <v>Bingham Davis House</v>
      </c>
      <c r="C235" s="1"/>
    </row>
    <row r="236" spans="1:3" x14ac:dyDescent="0.25">
      <c r="A236" s="2" t="str">
        <f>([4]UKBuilding_List!A236)</f>
        <v>0344</v>
      </c>
      <c r="B236" s="3" t="str">
        <f>VLOOKUP(A236,[4]UKBuilding_List!$A$1:$D$376,3,FALSE)</f>
        <v>Raymond F. Betts House</v>
      </c>
      <c r="C236" s="1"/>
    </row>
    <row r="237" spans="1:3" x14ac:dyDescent="0.25">
      <c r="A237" s="2" t="str">
        <f>([4]UKBuilding_List!A237)</f>
        <v>0345</v>
      </c>
      <c r="B237" s="3" t="str">
        <f>VLOOKUP(A237,[4]UKBuilding_List!$A$1:$D$376,3,FALSE)</f>
        <v>Max Kade German House and Cultural Center</v>
      </c>
      <c r="C237" s="1"/>
    </row>
    <row r="238" spans="1:3" x14ac:dyDescent="0.25">
      <c r="A238" s="2" t="str">
        <f>([4]UKBuilding_List!A238)</f>
        <v>0346</v>
      </c>
      <c r="B238" s="3" t="str">
        <f>VLOOKUP(A238,[4]UKBuilding_List!$A$1:$D$376,3,FALSE)</f>
        <v>654 Maxwelton Ct</v>
      </c>
      <c r="C238" s="1"/>
    </row>
    <row r="239" spans="1:3" x14ac:dyDescent="0.25">
      <c r="A239" s="2" t="str">
        <f>([4]UKBuilding_List!A239)</f>
        <v>0347</v>
      </c>
      <c r="B239" s="3" t="str">
        <f>VLOOKUP(A239,[4]UKBuilding_List!$A$1:$D$376,3,FALSE)</f>
        <v>624 Maxwelton Ct</v>
      </c>
      <c r="C239" s="1"/>
    </row>
    <row r="240" spans="1:3" x14ac:dyDescent="0.25">
      <c r="A240" s="2" t="str">
        <f>([4]UKBuilding_List!A240)</f>
        <v>0348</v>
      </c>
      <c r="B240" s="3" t="str">
        <f>VLOOKUP(A240,[4]UKBuilding_List!$A$1:$D$376,3,FALSE)</f>
        <v>626 Maxwelton Ct</v>
      </c>
      <c r="C240" s="1"/>
    </row>
    <row r="241" spans="1:3" x14ac:dyDescent="0.25">
      <c r="A241" s="2" t="str">
        <f>([4]UKBuilding_List!A241)</f>
        <v>0349</v>
      </c>
      <c r="B241" s="3" t="str">
        <f>VLOOKUP(A241,[4]UKBuilding_List!$A$1:$D$376,3,FALSE)</f>
        <v>641 Maxwelton Ct</v>
      </c>
      <c r="C241" s="1"/>
    </row>
    <row r="242" spans="1:3" x14ac:dyDescent="0.25">
      <c r="A242" s="2" t="str">
        <f>([4]UKBuilding_List!A242)</f>
        <v>0350</v>
      </c>
      <c r="B242" s="3" t="str">
        <f>VLOOKUP(A242,[4]UKBuilding_List!$A$1:$D$376,3,FALSE)</f>
        <v>643 Maxwelton Ct</v>
      </c>
      <c r="C242" s="1"/>
    </row>
    <row r="243" spans="1:3" x14ac:dyDescent="0.25">
      <c r="A243" s="2" t="str">
        <f>([4]UKBuilding_List!A243)</f>
        <v>0351</v>
      </c>
      <c r="B243" s="3" t="str">
        <f>VLOOKUP(A243,[4]UKBuilding_List!$A$1:$D$376,3,FALSE)</f>
        <v>644 Maxwelton Ct</v>
      </c>
      <c r="C243" s="1"/>
    </row>
    <row r="244" spans="1:3" x14ac:dyDescent="0.25">
      <c r="A244" s="2" t="str">
        <f>([4]UKBuilding_List!A244)</f>
        <v>0353</v>
      </c>
      <c r="B244" s="3" t="str">
        <f>VLOOKUP(A244,[4]UKBuilding_List!$A$1:$D$376,3,FALSE)</f>
        <v>520 Oldham Ct</v>
      </c>
      <c r="C244" s="1"/>
    </row>
    <row r="245" spans="1:3" x14ac:dyDescent="0.25">
      <c r="A245" s="2" t="str">
        <f>([4]UKBuilding_List!A245)</f>
        <v>0377</v>
      </c>
      <c r="B245" s="3" t="str">
        <f>VLOOKUP(A245,[4]UKBuilding_List!$A$1:$D$376,3,FALSE)</f>
        <v>319 Rose Lane</v>
      </c>
      <c r="C245" s="1"/>
    </row>
    <row r="246" spans="1:3" x14ac:dyDescent="0.25">
      <c r="A246" s="2" t="str">
        <f>([4]UKBuilding_List!A246)</f>
        <v>0378</v>
      </c>
      <c r="B246" s="3" t="str">
        <f>VLOOKUP(A246,[4]UKBuilding_List!$A$1:$D$376,3,FALSE)</f>
        <v>321 Rose Lane</v>
      </c>
      <c r="C246" s="1"/>
    </row>
    <row r="247" spans="1:3" x14ac:dyDescent="0.25">
      <c r="A247" s="2" t="str">
        <f>([4]UKBuilding_List!A247)</f>
        <v>0381</v>
      </c>
      <c r="B247" s="3" t="str">
        <f>VLOOKUP(A247,[4]UKBuilding_List!$A$1:$D$376,3,FALSE)</f>
        <v>162-164 Gazette Avenue</v>
      </c>
      <c r="C247" s="1"/>
    </row>
    <row r="248" spans="1:3" x14ac:dyDescent="0.25">
      <c r="A248" s="2" t="str">
        <f>([4]UKBuilding_List!A248)</f>
        <v>0382</v>
      </c>
      <c r="B248" s="3" t="str">
        <f>VLOOKUP(A248,[4]UKBuilding_List!$A$1:$D$376,3,FALSE)</f>
        <v>Sky Blue Solar House</v>
      </c>
      <c r="C248" s="1"/>
    </row>
    <row r="249" spans="1:3" x14ac:dyDescent="0.25">
      <c r="A249" s="2" t="str">
        <f>([4]UKBuilding_List!A249)</f>
        <v>0386</v>
      </c>
      <c r="B249" s="3" t="str">
        <f>VLOOKUP(A249,[4]UKBuilding_List!$A$1:$D$376,3,FALSE)</f>
        <v>150 Gazette Avenue</v>
      </c>
      <c r="C249" s="1"/>
    </row>
    <row r="250" spans="1:3" x14ac:dyDescent="0.25">
      <c r="A250" s="2" t="str">
        <f>([4]UKBuilding_List!A250)</f>
        <v>0391</v>
      </c>
      <c r="B250" s="3" t="str">
        <f>VLOOKUP(A250,[4]UKBuilding_List!$A$1:$D$376,3,FALSE)</f>
        <v>Bus Shelter #2</v>
      </c>
      <c r="C250" s="1"/>
    </row>
    <row r="251" spans="1:3" x14ac:dyDescent="0.25">
      <c r="A251" s="2" t="str">
        <f>([4]UKBuilding_List!A251)</f>
        <v>0393</v>
      </c>
      <c r="B251" s="3" t="str">
        <f>VLOOKUP(A251,[4]UKBuilding_List!$A$1:$D$376,3,FALSE)</f>
        <v>Bus Shelter #7</v>
      </c>
      <c r="C251" s="1"/>
    </row>
    <row r="252" spans="1:3" x14ac:dyDescent="0.25">
      <c r="A252" s="2" t="str">
        <f>([4]UKBuilding_List!A252)</f>
        <v>0394</v>
      </c>
      <c r="B252" s="3" t="str">
        <f>VLOOKUP(A252,[4]UKBuilding_List!$A$1:$D$376,3,FALSE)</f>
        <v>Bus Shelter #6</v>
      </c>
      <c r="C252" s="1"/>
    </row>
    <row r="253" spans="1:3" x14ac:dyDescent="0.25">
      <c r="A253" s="2" t="str">
        <f>([4]UKBuilding_List!A253)</f>
        <v>0397</v>
      </c>
      <c r="B253" s="3" t="str">
        <f>VLOOKUP(A253,[4]UKBuilding_List!$A$1:$D$376,3,FALSE)</f>
        <v>Bus Shelter #9</v>
      </c>
      <c r="C253" s="1"/>
    </row>
    <row r="254" spans="1:3" x14ac:dyDescent="0.25">
      <c r="A254" s="2" t="str">
        <f>([4]UKBuilding_List!A254)</f>
        <v>0398</v>
      </c>
      <c r="B254" s="3" t="str">
        <f>VLOOKUP(A254,[4]UKBuilding_List!$A$1:$D$376,3,FALSE)</f>
        <v>Bus Shelter #10</v>
      </c>
      <c r="C254" s="1"/>
    </row>
    <row r="255" spans="1:3" x14ac:dyDescent="0.25">
      <c r="A255" s="2" t="str">
        <f>([4]UKBuilding_List!A255)</f>
        <v>0399</v>
      </c>
      <c r="B255" s="3" t="str">
        <f>VLOOKUP(A255,[4]UKBuilding_List!$A$1:$D$376,3,FALSE)</f>
        <v>Bus Shelter #11</v>
      </c>
      <c r="C255" s="1"/>
    </row>
    <row r="256" spans="1:3" x14ac:dyDescent="0.25">
      <c r="A256" s="2" t="str">
        <f>([4]UKBuilding_List!A256)</f>
        <v>0400</v>
      </c>
      <c r="B256" s="3" t="str">
        <f>VLOOKUP(A256,[4]UKBuilding_List!$A$1:$D$376,3,FALSE)</f>
        <v>Ellen H. Richards House</v>
      </c>
      <c r="C256" s="1"/>
    </row>
    <row r="257" spans="1:3" x14ac:dyDescent="0.25">
      <c r="A257" s="2" t="str">
        <f>([4]UKBuilding_List!A257)</f>
        <v>0401</v>
      </c>
      <c r="B257" s="3" t="str">
        <f>VLOOKUP(A257,[4]UKBuilding_List!$A$1:$D$376,3,FALSE)</f>
        <v>Weldon House</v>
      </c>
      <c r="C257" s="1"/>
    </row>
    <row r="258" spans="1:3" x14ac:dyDescent="0.25">
      <c r="A258" s="2" t="str">
        <f>([4]UKBuilding_List!A258)</f>
        <v>0403</v>
      </c>
      <c r="B258" s="3" t="str">
        <f>VLOOKUP(A258,[4]UKBuilding_List!$A$1:$D$376,3,FALSE)</f>
        <v>Weldon House Unit 2</v>
      </c>
      <c r="C258" s="1"/>
    </row>
    <row r="259" spans="1:3" x14ac:dyDescent="0.25">
      <c r="A259" s="2" t="str">
        <f>([4]UKBuilding_List!A259)</f>
        <v>0413</v>
      </c>
      <c r="B259" s="3" t="str">
        <f>VLOOKUP(A259,[4]UKBuilding_List!$A$1:$D$376,3,FALSE)</f>
        <v>Softball/Soccer Locker Rooms</v>
      </c>
      <c r="C259" s="1"/>
    </row>
    <row r="260" spans="1:3" x14ac:dyDescent="0.25">
      <c r="A260" s="2" t="str">
        <f>([4]UKBuilding_List!A260)</f>
        <v>0417</v>
      </c>
      <c r="B260" s="3" t="str">
        <f>VLOOKUP(A260,[4]UKBuilding_List!$A$1:$D$376,3,FALSE)</f>
        <v>660 South Limestone</v>
      </c>
      <c r="C260" s="1"/>
    </row>
    <row r="261" spans="1:3" x14ac:dyDescent="0.25">
      <c r="A261" s="2" t="str">
        <f>([4]UKBuilding_List!A261)</f>
        <v>0419</v>
      </c>
      <c r="B261" s="3" t="str">
        <f>VLOOKUP(A261,[4]UKBuilding_List!$A$1:$D$376,3,FALSE)</f>
        <v>Bus Shelter #13</v>
      </c>
      <c r="C261" s="1"/>
    </row>
    <row r="262" spans="1:3" x14ac:dyDescent="0.25">
      <c r="A262" s="2" t="str">
        <f>([4]UKBuilding_List!A262)</f>
        <v>0420</v>
      </c>
      <c r="B262" s="3" t="str">
        <f>VLOOKUP(A262,[4]UKBuilding_List!$A$1:$D$376,3,FALSE)</f>
        <v>424 Euclid Avenue</v>
      </c>
      <c r="C262" s="1"/>
    </row>
    <row r="263" spans="1:3" x14ac:dyDescent="0.25">
      <c r="A263" s="2" t="str">
        <f>([4]UKBuilding_List!A263)</f>
        <v>0432</v>
      </c>
      <c r="B263" s="3" t="str">
        <f>VLOOKUP(A263,[4]UKBuilding_List!$A$1:$D$376,3,FALSE)</f>
        <v>Commonwealth House</v>
      </c>
      <c r="C263" s="1"/>
    </row>
    <row r="264" spans="1:3" x14ac:dyDescent="0.25">
      <c r="A264" s="2" t="str">
        <f>([4]UKBuilding_List!A264)</f>
        <v>0433</v>
      </c>
      <c r="B264" s="3" t="str">
        <f>VLOOKUP(A264,[4]UKBuilding_List!$A$1:$D$376,3,FALSE)</f>
        <v>William E and Casiana Schmidt Vocal Arts Center</v>
      </c>
      <c r="C264" s="1"/>
    </row>
    <row r="265" spans="1:3" x14ac:dyDescent="0.25">
      <c r="A265" s="2" t="str">
        <f>([4]UKBuilding_List!A265)</f>
        <v>0442</v>
      </c>
      <c r="B265" s="3" t="str">
        <f>VLOOKUP(A265,[4]UKBuilding_List!$A$1:$D$376,3,FALSE)</f>
        <v>Ligon House</v>
      </c>
      <c r="C265" s="1"/>
    </row>
    <row r="266" spans="1:3" x14ac:dyDescent="0.25">
      <c r="A266" s="2" t="str">
        <f>([4]UKBuilding_List!A266)</f>
        <v>0446</v>
      </c>
      <c r="B266" s="3" t="str">
        <f>VLOOKUP(A266,[4]UKBuilding_List!$A$1:$D$376,3,FALSE)</f>
        <v>John Cropp Softball Stadium</v>
      </c>
      <c r="C266" s="1"/>
    </row>
    <row r="267" spans="1:3" x14ac:dyDescent="0.25">
      <c r="A267" s="2" t="str">
        <f>([4]UKBuilding_List!A267)</f>
        <v>0447</v>
      </c>
      <c r="B267" s="3" t="str">
        <f>VLOOKUP(A267,[4]UKBuilding_List!$A$1:$D$376,3,FALSE)</f>
        <v>Hitting Pavilion</v>
      </c>
      <c r="C267" s="1"/>
    </row>
    <row r="268" spans="1:3" x14ac:dyDescent="0.25">
      <c r="A268" s="2" t="str">
        <f>([4]UKBuilding_List!A268)</f>
        <v>0448</v>
      </c>
      <c r="B268" s="3" t="str">
        <f>VLOOKUP(A268,[4]UKBuilding_List!$A$1:$D$376,3,FALSE)</f>
        <v>Football Storage Shed</v>
      </c>
      <c r="C268" s="1"/>
    </row>
    <row r="269" spans="1:3" x14ac:dyDescent="0.25">
      <c r="A269" s="2" t="str">
        <f>([4]UKBuilding_List!A269)</f>
        <v>0449</v>
      </c>
      <c r="B269" s="3" t="str">
        <f>VLOOKUP(A269,[4]UKBuilding_List!$A$1:$D$376,3,FALSE)</f>
        <v>Shively Grounds Storage Building</v>
      </c>
      <c r="C269" s="1"/>
    </row>
    <row r="270" spans="1:3" x14ac:dyDescent="0.25">
      <c r="A270" s="2" t="str">
        <f>([4]UKBuilding_List!A270)</f>
        <v>0453</v>
      </c>
      <c r="B270" s="3" t="str">
        <f>VLOOKUP(A270,[4]UKBuilding_List!$A$1:$D$376,3,FALSE)</f>
        <v>Shively Grounds Building</v>
      </c>
      <c r="C270" s="1"/>
    </row>
    <row r="271" spans="1:3" x14ac:dyDescent="0.25">
      <c r="A271" s="2" t="str">
        <f>([4]UKBuilding_List!A271)</f>
        <v>0456</v>
      </c>
      <c r="B271" s="3" t="str">
        <f>VLOOKUP(A271,[4]UKBuilding_List!$A$1:$D$376,3,FALSE)</f>
        <v>W.T. Young Library</v>
      </c>
      <c r="C271" s="1"/>
    </row>
    <row r="272" spans="1:3" x14ac:dyDescent="0.25">
      <c r="A272" s="2" t="str">
        <f>([4]UKBuilding_List!A272)</f>
        <v>0462</v>
      </c>
      <c r="B272" s="3" t="str">
        <f>VLOOKUP(A272,[4]UKBuilding_List!$A$1:$D$376,3,FALSE)</f>
        <v>Sarah Bennett Holmes Hall</v>
      </c>
      <c r="C272" s="1"/>
    </row>
    <row r="273" spans="1:3" x14ac:dyDescent="0.25">
      <c r="A273" s="2" t="str">
        <f>([4]UKBuilding_List!A273)</f>
        <v>0463</v>
      </c>
      <c r="B273" s="3" t="str">
        <f>VLOOKUP(A273,[4]UKBuilding_List!$A$1:$D$376,3,FALSE)</f>
        <v>Cleona Belle Matthews Boyd Hall</v>
      </c>
      <c r="C273" s="1"/>
    </row>
    <row r="274" spans="1:3" x14ac:dyDescent="0.25">
      <c r="A274" s="2" t="str">
        <f>([4]UKBuilding_List!A274)</f>
        <v>0465</v>
      </c>
      <c r="B274" s="3" t="str">
        <f>VLOOKUP(A274,[4]UKBuilding_List!$A$1:$D$376,3,FALSE)</f>
        <v>Pavilion at Kroger Field</v>
      </c>
      <c r="C274" s="1"/>
    </row>
    <row r="275" spans="1:3" x14ac:dyDescent="0.25">
      <c r="A275" s="2" t="str">
        <f>([4]UKBuilding_List!A275)</f>
        <v>0467</v>
      </c>
      <c r="B275" s="3" t="str">
        <f>VLOOKUP(A275,[4]UKBuilding_List!$A$1:$D$376,3,FALSE)</f>
        <v>220 Transcript Ave</v>
      </c>
      <c r="C275" s="1"/>
    </row>
    <row r="276" spans="1:3" x14ac:dyDescent="0.25">
      <c r="A276" s="2" t="str">
        <f>([4]UKBuilding_List!A276)</f>
        <v>0473</v>
      </c>
      <c r="B276" s="3" t="str">
        <f>VLOOKUP(A276,[4]UKBuilding_List!$A$1:$D$376,3,FALSE)</f>
        <v>505 Oldham Ct</v>
      </c>
      <c r="C276" s="1"/>
    </row>
    <row r="277" spans="1:3" x14ac:dyDescent="0.25">
      <c r="A277" s="2" t="str">
        <f>([4]UKBuilding_List!A277)</f>
        <v>0481</v>
      </c>
      <c r="B277" s="3" t="str">
        <f>VLOOKUP(A277,[4]UKBuilding_List!$A$1:$D$376,3,FALSE)</f>
        <v>LCC Academic Tech Building</v>
      </c>
      <c r="C277" s="1"/>
    </row>
    <row r="278" spans="1:3" x14ac:dyDescent="0.25">
      <c r="A278" s="2" t="str">
        <f>([4]UKBuilding_List!A278)</f>
        <v>0484</v>
      </c>
      <c r="B278" s="3" t="str">
        <f>VLOOKUP(A278,[4]UKBuilding_List!$A$1:$D$376,3,FALSE)</f>
        <v>Real Properties Garage</v>
      </c>
      <c r="C278" s="1"/>
    </row>
    <row r="279" spans="1:3" x14ac:dyDescent="0.25">
      <c r="A279" s="2" t="str">
        <f>([4]UKBuilding_List!A279)</f>
        <v>0485</v>
      </c>
      <c r="B279" s="3" t="str">
        <f>VLOOKUP(A279,[4]UKBuilding_List!$A$1:$D$376,3,FALSE)</f>
        <v>Boone Tennis Stadium</v>
      </c>
      <c r="C279" s="1"/>
    </row>
    <row r="280" spans="1:3" x14ac:dyDescent="0.25">
      <c r="A280" s="2" t="str">
        <f>([4]UKBuilding_List!A280)</f>
        <v>0487</v>
      </c>
      <c r="B280" s="3" t="str">
        <f>VLOOKUP(A280,[4]UKBuilding_List!$A$1:$D$376,3,FALSE)</f>
        <v>518 Oldham Ct</v>
      </c>
      <c r="C280" s="1"/>
    </row>
    <row r="281" spans="1:3" x14ac:dyDescent="0.25">
      <c r="A281" s="2" t="str">
        <f>([4]UKBuilding_List!A281)</f>
        <v>0488</v>
      </c>
      <c r="B281" s="3" t="str">
        <f>VLOOKUP(A281,[4]UKBuilding_List!$A$1:$D$376,3,FALSE)</f>
        <v>Woodland Early Learning Center</v>
      </c>
      <c r="C281" s="1"/>
    </row>
    <row r="282" spans="1:3" x14ac:dyDescent="0.25">
      <c r="A282" s="2" t="str">
        <f>([4]UKBuilding_List!A282)</f>
        <v>0489</v>
      </c>
      <c r="B282" s="3" t="str">
        <f>VLOOKUP(A282,[4]UKBuilding_List!$A$1:$D$376,3,FALSE)</f>
        <v>1117 South Limestone</v>
      </c>
      <c r="C282" s="1"/>
    </row>
    <row r="283" spans="1:3" x14ac:dyDescent="0.25">
      <c r="A283" s="2" t="str">
        <f>([4]UKBuilding_List!A283)</f>
        <v>0490</v>
      </c>
      <c r="B283" s="3" t="str">
        <f>VLOOKUP(A283,[4]UKBuilding_List!$A$1:$D$376,3,FALSE)</f>
        <v>Environmental Quality Management</v>
      </c>
      <c r="C283" s="1"/>
    </row>
    <row r="284" spans="1:3" x14ac:dyDescent="0.25">
      <c r="A284" s="2" t="str">
        <f>([4]UKBuilding_List!A284)</f>
        <v>0494</v>
      </c>
      <c r="B284" s="3" t="str">
        <f>VLOOKUP(A284,[4]UKBuilding_List!$A$1:$D$376,3,FALSE)</f>
        <v>Stuckert Career Center</v>
      </c>
      <c r="C284" s="1"/>
    </row>
    <row r="285" spans="1:3" x14ac:dyDescent="0.25">
      <c r="A285" s="2" t="str">
        <f>([4]UKBuilding_List!A285)</f>
        <v>0495</v>
      </c>
      <c r="B285" s="3" t="str">
        <f>VLOOKUP(A285,[4]UKBuilding_List!$A$1:$D$376,3,FALSE)</f>
        <v>James F. Hardymon Communications Building</v>
      </c>
      <c r="C285" s="1"/>
    </row>
    <row r="286" spans="1:3" x14ac:dyDescent="0.25">
      <c r="A286" s="2" t="str">
        <f>([4]UKBuilding_List!A286)</f>
        <v>0503</v>
      </c>
      <c r="B286" s="3" t="str">
        <f>VLOOKUP(A286,[4]UKBuilding_List!$A$1:$D$376,3,FALSE)</f>
        <v>Ralph G Anderson Building (Mech Eng)</v>
      </c>
      <c r="C286" s="1"/>
    </row>
    <row r="287" spans="1:3" x14ac:dyDescent="0.25">
      <c r="A287" s="2" t="str">
        <f>([4]UKBuilding_List!A287)</f>
        <v>0504</v>
      </c>
      <c r="B287" s="3" t="str">
        <f>VLOOKUP(A287,[4]UKBuilding_List!$A$1:$D$376,3,FALSE)</f>
        <v>447 Pennsylvania Ave</v>
      </c>
      <c r="C287" s="1"/>
    </row>
    <row r="288" spans="1:3" x14ac:dyDescent="0.25">
      <c r="A288" s="2" t="str">
        <f>([4]UKBuilding_List!A288)</f>
        <v>0505</v>
      </c>
      <c r="B288" s="3" t="str">
        <f>VLOOKUP(A288,[4]UKBuilding_List!$A$1:$D$376,3,FALSE)</f>
        <v>441 Pennsylvania Ave</v>
      </c>
      <c r="C288" s="1"/>
    </row>
    <row r="289" spans="1:3" x14ac:dyDescent="0.25">
      <c r="A289" s="2" t="str">
        <f>([4]UKBuilding_List!A289)</f>
        <v>0507</v>
      </c>
      <c r="B289" s="3" t="str">
        <f>VLOOKUP(A289,[4]UKBuilding_List!$A$1:$D$376,3,FALSE)</f>
        <v>Sigma Alpha Epsilon Fraternity</v>
      </c>
      <c r="C289" s="1"/>
    </row>
    <row r="290" spans="1:3" x14ac:dyDescent="0.25">
      <c r="A290" s="2" t="str">
        <f>([4]UKBuilding_List!A290)</f>
        <v>0509</v>
      </c>
      <c r="B290" s="3" t="str">
        <f>VLOOKUP(A290,[4]UKBuilding_List!$A$1:$D$376,3,FALSE)</f>
        <v>Biomedical Biological Sciences Research Building</v>
      </c>
      <c r="C290" s="1"/>
    </row>
    <row r="291" spans="1:3" x14ac:dyDescent="0.25">
      <c r="A291" s="2" t="str">
        <f>([4]UKBuilding_List!A291)</f>
        <v>0514</v>
      </c>
      <c r="B291" s="3" t="str">
        <f>VLOOKUP(A291,[4]UKBuilding_List!$A$1:$D$376,3,FALSE)</f>
        <v>Central Utility Plant #4</v>
      </c>
      <c r="C291" s="1"/>
    </row>
    <row r="292" spans="1:3" x14ac:dyDescent="0.25">
      <c r="A292" s="2" t="str">
        <f>([4]UKBuilding_List!A292)</f>
        <v>0517</v>
      </c>
      <c r="B292" s="3" t="str">
        <f>VLOOKUP(A292,[4]UKBuilding_List!$A$1:$D$376,3,FALSE)</f>
        <v>College of Medicine Learning Center</v>
      </c>
      <c r="C292" s="1"/>
    </row>
    <row r="293" spans="1:3" x14ac:dyDescent="0.25">
      <c r="A293" s="2" t="str">
        <f>([4]UKBuilding_List!A293)</f>
        <v>0518</v>
      </c>
      <c r="B293" s="3" t="str">
        <f>VLOOKUP(A293,[4]UKBuilding_List!$A$1:$D$376,3,FALSE)</f>
        <v>BBSRB Generator Building</v>
      </c>
      <c r="C293" s="1"/>
    </row>
    <row r="294" spans="1:3" x14ac:dyDescent="0.25">
      <c r="A294" s="2" t="str">
        <f>([4]UKBuilding_List!A294)</f>
        <v>0564</v>
      </c>
      <c r="B294" s="3" t="str">
        <f>VLOOKUP(A294,[4]UKBuilding_List!$A$1:$D$376,3,FALSE)</f>
        <v>630 South Broadway</v>
      </c>
      <c r="C294" s="1"/>
    </row>
    <row r="295" spans="1:3" x14ac:dyDescent="0.25">
      <c r="A295" s="2" t="str">
        <f>([4]UKBuilding_List!A295)</f>
        <v>0565</v>
      </c>
      <c r="B295" s="3" t="str">
        <f>VLOOKUP(A295,[4]UKBuilding_List!$A$1:$D$376,3,FALSE)</f>
        <v>John T. Smith Hall</v>
      </c>
      <c r="C295" s="1"/>
    </row>
    <row r="296" spans="1:3" x14ac:dyDescent="0.25">
      <c r="A296" s="2" t="str">
        <f>([4]UKBuilding_List!A296)</f>
        <v>0566</v>
      </c>
      <c r="B296" s="3" t="str">
        <f>VLOOKUP(A296,[4]UKBuilding_List!$A$1:$D$376,3,FALSE)</f>
        <v>Dale E. Baldwin Hall</v>
      </c>
      <c r="C296" s="1"/>
    </row>
    <row r="297" spans="1:3" x14ac:dyDescent="0.25">
      <c r="A297" s="2" t="str">
        <f>([4]UKBuilding_List!A297)</f>
        <v>0567</v>
      </c>
      <c r="B297" s="3" t="str">
        <f>VLOOKUP(A297,[4]UKBuilding_List!$A$1:$D$376,3,FALSE)</f>
        <v>Margaret Ingels Hall</v>
      </c>
      <c r="C297" s="1"/>
    </row>
    <row r="298" spans="1:3" x14ac:dyDescent="0.25">
      <c r="A298" s="2" t="str">
        <f>([4]UKBuilding_List!A298)</f>
        <v>0568</v>
      </c>
      <c r="B298" s="3" t="str">
        <f>VLOOKUP(A298,[4]UKBuilding_List!$A$1:$D$376,3,FALSE)</f>
        <v>David P. Roselle Hall</v>
      </c>
      <c r="C298" s="1"/>
    </row>
    <row r="299" spans="1:3" x14ac:dyDescent="0.25">
      <c r="A299" s="2" t="str">
        <f>([4]UKBuilding_List!A299)</f>
        <v>0571</v>
      </c>
      <c r="B299" s="3" t="str">
        <f>VLOOKUP(A299,[4]UKBuilding_List!$A$1:$D$376,3,FALSE)</f>
        <v>Parking Structure #6</v>
      </c>
      <c r="C299" s="1"/>
    </row>
    <row r="300" spans="1:3" x14ac:dyDescent="0.25">
      <c r="A300" s="2" t="str">
        <f>([4]UKBuilding_List!A300)</f>
        <v>0572</v>
      </c>
      <c r="B300" s="3" t="str">
        <f>VLOOKUP(A300,[4]UKBuilding_List!$A$1:$D$376,3,FALSE)</f>
        <v>Parking Structure #7</v>
      </c>
      <c r="C300" s="1"/>
    </row>
    <row r="301" spans="1:3" x14ac:dyDescent="0.25">
      <c r="A301" s="2" t="str">
        <f>([4]UKBuilding_List!A301)</f>
        <v>0582</v>
      </c>
      <c r="B301" s="3" t="str">
        <f>VLOOKUP(A301,[4]UKBuilding_List!$A$1:$D$376,3,FALSE)</f>
        <v>University Health Service</v>
      </c>
      <c r="C301" s="1"/>
    </row>
    <row r="302" spans="1:3" x14ac:dyDescent="0.25">
      <c r="A302" s="2" t="str">
        <f>([4]UKBuilding_List!A302)</f>
        <v>0585</v>
      </c>
      <c r="B302" s="3" t="str">
        <f>VLOOKUP(A302,[4]UKBuilding_List!$A$1:$D$376,3,FALSE)</f>
        <v>Baseball Training Pavilion</v>
      </c>
      <c r="C302" s="1"/>
    </row>
    <row r="303" spans="1:3" x14ac:dyDescent="0.25">
      <c r="A303" s="2" t="str">
        <f>([4]UKBuilding_List!A303)</f>
        <v>0592</v>
      </c>
      <c r="B303" s="3" t="str">
        <f>VLOOKUP(A303,[4]UKBuilding_List!$A$1:$D$376,3,FALSE)</f>
        <v>Storage Shed</v>
      </c>
      <c r="C303" s="1"/>
    </row>
    <row r="304" spans="1:3" x14ac:dyDescent="0.25">
      <c r="A304" s="2" t="str">
        <f>([4]UKBuilding_List!A304)</f>
        <v>0596</v>
      </c>
      <c r="B304" s="3" t="str">
        <f>VLOOKUP(A304,[4]UKBuilding_List!$A$1:$D$376,3,FALSE)</f>
        <v>Lee T. Todd, Jr. Building</v>
      </c>
      <c r="C304" s="1"/>
    </row>
    <row r="305" spans="1:3" x14ac:dyDescent="0.25">
      <c r="A305" s="2" t="str">
        <f>([4]UKBuilding_List!A305)</f>
        <v>0601</v>
      </c>
      <c r="B305" s="3" t="str">
        <f>VLOOKUP(A305,[4]UKBuilding_List!$A$1:$D$376,3,FALSE)</f>
        <v>Parking Structure #8</v>
      </c>
      <c r="C305" s="1"/>
    </row>
    <row r="306" spans="1:3" x14ac:dyDescent="0.25">
      <c r="A306" s="2" t="str">
        <f>([4]UKBuilding_List!A306)</f>
        <v>0602</v>
      </c>
      <c r="B306" s="3" t="str">
        <f>VLOOKUP(A306,[4]UKBuilding_List!$A$1:$D$376,3,FALSE)</f>
        <v>Pavilion A</v>
      </c>
      <c r="C306" s="1"/>
    </row>
    <row r="307" spans="1:3" x14ac:dyDescent="0.25">
      <c r="A307" s="2" t="str">
        <f>([4]UKBuilding_List!A307)</f>
        <v>0604</v>
      </c>
      <c r="B307" s="3" t="str">
        <f>VLOOKUP(A307,[4]UKBuilding_List!$A$1:$D$376,3,FALSE)</f>
        <v>Joe Craft Center</v>
      </c>
      <c r="C307" s="1"/>
    </row>
    <row r="308" spans="1:3" x14ac:dyDescent="0.25">
      <c r="A308" s="2" t="str">
        <f>([4]UKBuilding_List!A308)</f>
        <v>0611</v>
      </c>
      <c r="B308" s="3" t="str">
        <f>VLOOKUP(A308,[4]UKBuilding_List!$A$1:$D$376,3,FALSE)</f>
        <v>Medical Office Building (Samaritan)</v>
      </c>
      <c r="C308" s="1"/>
    </row>
    <row r="309" spans="1:3" x14ac:dyDescent="0.25">
      <c r="A309" s="2" t="str">
        <f>([4]UKBuilding_List!A309)</f>
        <v>0612</v>
      </c>
      <c r="B309" s="3" t="str">
        <f>VLOOKUP(A309,[4]UKBuilding_List!$A$1:$D$376,3,FALSE)</f>
        <v>Samaritan Chiller Building</v>
      </c>
      <c r="C309" s="1"/>
    </row>
    <row r="310" spans="1:3" x14ac:dyDescent="0.25">
      <c r="A310" s="2" t="str">
        <f>([4]UKBuilding_List!A310)</f>
        <v>0613</v>
      </c>
      <c r="B310" s="3" t="str">
        <f>VLOOKUP(A310,[4]UKBuilding_List!$A$1:$D$376,3,FALSE)</f>
        <v>Samaritan Parking Structure</v>
      </c>
      <c r="C310" s="1"/>
    </row>
    <row r="311" spans="1:3" x14ac:dyDescent="0.25">
      <c r="A311" s="2" t="str">
        <f>([4]UKBuilding_List!A311)</f>
        <v>0616</v>
      </c>
      <c r="B311" s="3" t="str">
        <f>VLOOKUP(A311,[4]UKBuilding_List!$A$1:$D$376,3,FALSE)</f>
        <v>Seaton Center Storage</v>
      </c>
      <c r="C311" s="1"/>
    </row>
    <row r="312" spans="1:3" x14ac:dyDescent="0.25">
      <c r="A312" s="2" t="str">
        <f>([4]UKBuilding_List!A312)</f>
        <v>0618</v>
      </c>
      <c r="B312" s="3" t="str">
        <f>VLOOKUP(A312,[4]UKBuilding_List!$A$1:$D$376,3,FALSE)</f>
        <v>MacAdam Student Observatory</v>
      </c>
      <c r="C312" s="1"/>
    </row>
    <row r="313" spans="1:3" x14ac:dyDescent="0.25">
      <c r="A313" s="2" t="str">
        <f>([4]UKBuilding_List!A313)</f>
        <v>0626</v>
      </c>
      <c r="B313" s="3" t="str">
        <f>VLOOKUP(A313,[4]UKBuilding_List!$A$1:$D$376,3,FALSE)</f>
        <v>1119 S. Limestone</v>
      </c>
      <c r="C313" s="1"/>
    </row>
    <row r="314" spans="1:3" x14ac:dyDescent="0.25">
      <c r="A314" s="2" t="str">
        <f>([4]UKBuilding_List!A314)</f>
        <v>0633</v>
      </c>
      <c r="B314" s="3" t="str">
        <f>VLOOKUP(A314,[4]UKBuilding_List!$A$1:$D$376,3,FALSE)</f>
        <v>Davis Marksbury Building</v>
      </c>
      <c r="C314" s="1"/>
    </row>
    <row r="315" spans="1:3" x14ac:dyDescent="0.25">
      <c r="A315" s="2" t="str">
        <f>([4]UKBuilding_List!A315)</f>
        <v>0644</v>
      </c>
      <c r="B315" s="3" t="str">
        <f>VLOOKUP(A315,[4]UKBuilding_List!$A$1:$D$376,3,FALSE)</f>
        <v>Wildcat Coal Lodge</v>
      </c>
      <c r="C315" s="1"/>
    </row>
    <row r="316" spans="1:3" x14ac:dyDescent="0.25">
      <c r="A316" s="2" t="str">
        <f>([4]UKBuilding_List!A316)</f>
        <v>0651</v>
      </c>
      <c r="B316" s="3" t="str">
        <f>VLOOKUP(A316,[4]UKBuilding_List!$A$1:$D$376,3,FALSE)</f>
        <v>Mandrell Hall</v>
      </c>
      <c r="C316" s="1"/>
    </row>
    <row r="317" spans="1:3" x14ac:dyDescent="0.25">
      <c r="A317" s="2" t="str">
        <f>([4]UKBuilding_List!A317)</f>
        <v>0652</v>
      </c>
      <c r="B317" s="3" t="str">
        <f>VLOOKUP(A317,[4]UKBuilding_List!$A$1:$D$376,3,FALSE)</f>
        <v>Bosworth Hall</v>
      </c>
      <c r="C317" s="1"/>
    </row>
    <row r="318" spans="1:3" x14ac:dyDescent="0.25">
      <c r="A318" s="2" t="str">
        <f>([4]UKBuilding_List!A318)</f>
        <v>0653</v>
      </c>
      <c r="B318" s="3" t="str">
        <f>VLOOKUP(A318,[4]UKBuilding_List!$A$1:$D$376,3,FALSE)</f>
        <v>Sanders Hall</v>
      </c>
      <c r="C318" s="1"/>
    </row>
    <row r="319" spans="1:3" x14ac:dyDescent="0.25">
      <c r="A319" s="2" t="str">
        <f>([4]UKBuilding_List!A319)</f>
        <v>0654</v>
      </c>
      <c r="B319" s="3" t="str">
        <f>VLOOKUP(A319,[4]UKBuilding_List!$A$1:$D$376,3,FALSE)</f>
        <v>Building 100</v>
      </c>
      <c r="C319" s="1"/>
    </row>
    <row r="320" spans="1:3" x14ac:dyDescent="0.25">
      <c r="A320" s="2" t="str">
        <f>([4]UKBuilding_List!A320)</f>
        <v>0655</v>
      </c>
      <c r="B320" s="3" t="str">
        <f>VLOOKUP(A320,[4]UKBuilding_List!$A$1:$D$376,3,FALSE)</f>
        <v>Building 200</v>
      </c>
      <c r="C320" s="1"/>
    </row>
    <row r="321" spans="1:3" x14ac:dyDescent="0.25">
      <c r="A321" s="2" t="str">
        <f>([4]UKBuilding_List!A321)</f>
        <v>0656</v>
      </c>
      <c r="B321" s="3" t="str">
        <f>VLOOKUP(A321,[4]UKBuilding_List!$A$1:$D$376,3,FALSE)</f>
        <v>Building 300</v>
      </c>
      <c r="C321" s="1"/>
    </row>
    <row r="322" spans="1:3" x14ac:dyDescent="0.25">
      <c r="A322" s="2" t="str">
        <f>([4]UKBuilding_List!A322)</f>
        <v>0657</v>
      </c>
      <c r="B322" s="3" t="str">
        <f>VLOOKUP(A322,[4]UKBuilding_List!$A$1:$D$376,3,FALSE)</f>
        <v>Building 400</v>
      </c>
      <c r="C322" s="1"/>
    </row>
    <row r="323" spans="1:3" x14ac:dyDescent="0.25">
      <c r="A323" s="2" t="str">
        <f>([4]UKBuilding_List!A323)</f>
        <v>0658</v>
      </c>
      <c r="B323" s="3" t="str">
        <f>VLOOKUP(A323,[4]UKBuilding_List!$A$1:$D$376,3,FALSE)</f>
        <v>Maintenance Bldg.</v>
      </c>
      <c r="C323" s="1"/>
    </row>
    <row r="324" spans="1:3" x14ac:dyDescent="0.25">
      <c r="A324" s="2" t="str">
        <f>([4]UKBuilding_List!A324)</f>
        <v>0659</v>
      </c>
      <c r="B324" s="3" t="str">
        <f>VLOOKUP(A324,[4]UKBuilding_List!$A$1:$D$376,3,FALSE)</f>
        <v>Gas Building</v>
      </c>
      <c r="C324" s="1"/>
    </row>
    <row r="325" spans="1:3" x14ac:dyDescent="0.25">
      <c r="A325" s="2" t="str">
        <f>([4]UKBuilding_List!A325)</f>
        <v>0660</v>
      </c>
      <c r="B325" s="3" t="str">
        <f>VLOOKUP(A325,[4]UKBuilding_List!$A$1:$D$376,3,FALSE)</f>
        <v>Maxwelton Ct. Apts #1</v>
      </c>
      <c r="C325" s="1"/>
    </row>
    <row r="326" spans="1:3" x14ac:dyDescent="0.25">
      <c r="A326" s="2" t="str">
        <f>([4]UKBuilding_List!A326)</f>
        <v>0661</v>
      </c>
      <c r="B326" s="3" t="str">
        <f>VLOOKUP(A326,[4]UKBuilding_List!$A$1:$D$376,3,FALSE)</f>
        <v>Maxwelton Ct. Apts #2</v>
      </c>
      <c r="C326" s="1"/>
    </row>
    <row r="327" spans="1:3" x14ac:dyDescent="0.25">
      <c r="A327" s="2" t="str">
        <f>([4]UKBuilding_List!A327)</f>
        <v>0662</v>
      </c>
      <c r="B327" s="3" t="str">
        <f>VLOOKUP(A327,[4]UKBuilding_List!$A$1:$D$376,3,FALSE)</f>
        <v>Maxwelton Ct. Apts #3</v>
      </c>
      <c r="C327" s="1"/>
    </row>
    <row r="328" spans="1:3" x14ac:dyDescent="0.25">
      <c r="A328" s="2" t="str">
        <f>([4]UKBuilding_List!A328)</f>
        <v>0663</v>
      </c>
      <c r="B328" s="3" t="str">
        <f>VLOOKUP(A328,[4]UKBuilding_List!$A$1:$D$376,3,FALSE)</f>
        <v>Maxwelton Ct. Apts #4</v>
      </c>
      <c r="C328" s="1"/>
    </row>
    <row r="329" spans="1:3" x14ac:dyDescent="0.25">
      <c r="A329" s="2" t="str">
        <f>([4]UKBuilding_List!A329)</f>
        <v>0664</v>
      </c>
      <c r="B329" s="3" t="str">
        <f>VLOOKUP(A329,[4]UKBuilding_List!$A$1:$D$376,3,FALSE)</f>
        <v>Maxwelton Ct. Apts #5</v>
      </c>
      <c r="C329" s="1"/>
    </row>
    <row r="330" spans="1:3" x14ac:dyDescent="0.25">
      <c r="A330" s="2" t="str">
        <f>([4]UKBuilding_List!A330)</f>
        <v>0665</v>
      </c>
      <c r="B330" s="3" t="str">
        <f>VLOOKUP(A330,[4]UKBuilding_List!$A$1:$D$376,3,FALSE)</f>
        <v>Maxwelton Ct. Apts #6</v>
      </c>
      <c r="C330" s="1"/>
    </row>
    <row r="331" spans="1:3" x14ac:dyDescent="0.25">
      <c r="A331" s="2" t="str">
        <f>([4]UKBuilding_List!A331)</f>
        <v>0666</v>
      </c>
      <c r="B331" s="3" t="str">
        <f>VLOOKUP(A331,[4]UKBuilding_List!$A$1:$D$376,3,FALSE)</f>
        <v>Maxwelton Ct. Apts #7</v>
      </c>
      <c r="C331" s="1"/>
    </row>
    <row r="332" spans="1:3" x14ac:dyDescent="0.25">
      <c r="A332" s="2" t="str">
        <f>([4]UKBuilding_List!A332)</f>
        <v>0667</v>
      </c>
      <c r="B332" s="3" t="str">
        <f>VLOOKUP(A332,[4]UKBuilding_List!$A$1:$D$376,3,FALSE)</f>
        <v>Maxwelton Ct. Apts #8</v>
      </c>
      <c r="C332" s="1"/>
    </row>
    <row r="333" spans="1:3" x14ac:dyDescent="0.25">
      <c r="A333" s="2" t="str">
        <f>([4]UKBuilding_List!A333)</f>
        <v>0668</v>
      </c>
      <c r="B333" s="3" t="str">
        <f>VLOOKUP(A333,[4]UKBuilding_List!$A$1:$D$376,3,FALSE)</f>
        <v>Maxwelton Ct. Apts #9</v>
      </c>
      <c r="C333" s="1"/>
    </row>
    <row r="334" spans="1:3" x14ac:dyDescent="0.25">
      <c r="A334" s="2" t="str">
        <f>([4]UKBuilding_List!A334)</f>
        <v>0669</v>
      </c>
      <c r="B334" s="3" t="str">
        <f>VLOOKUP(A334,[4]UKBuilding_List!$A$1:$D$376,3,FALSE)</f>
        <v>Maxwelton Ct. Apts #10</v>
      </c>
      <c r="C334" s="1"/>
    </row>
    <row r="335" spans="1:3" x14ac:dyDescent="0.25">
      <c r="A335" s="2" t="str">
        <f>([4]UKBuilding_List!A335)</f>
        <v>0670</v>
      </c>
      <c r="B335" s="3" t="str">
        <f>VLOOKUP(A335,[4]UKBuilding_List!$A$1:$D$376,3,FALSE)</f>
        <v>Maxwelton Ct. Apts #11</v>
      </c>
      <c r="C335" s="1"/>
    </row>
    <row r="336" spans="1:3" x14ac:dyDescent="0.25">
      <c r="A336" s="2" t="str">
        <f>([4]UKBuilding_List!A336)</f>
        <v>0671</v>
      </c>
      <c r="B336" s="3" t="str">
        <f>VLOOKUP(A336,[4]UKBuilding_List!$A$1:$D$376,3,FALSE)</f>
        <v>Maxwelton Ct. Apts #12</v>
      </c>
      <c r="C336" s="1"/>
    </row>
    <row r="337" spans="1:3" x14ac:dyDescent="0.25">
      <c r="A337" s="2" t="str">
        <f>([4]UKBuilding_List!A337)</f>
        <v>0672</v>
      </c>
      <c r="B337" s="3" t="str">
        <f>VLOOKUP(A337,[4]UKBuilding_List!$A$1:$D$376,3,FALSE)</f>
        <v>Maxwelton Ct. Apts #13</v>
      </c>
      <c r="C337" s="1"/>
    </row>
    <row r="338" spans="1:3" x14ac:dyDescent="0.25">
      <c r="A338" s="2" t="str">
        <f>([4]UKBuilding_List!A338)</f>
        <v>0673</v>
      </c>
      <c r="B338" s="3" t="str">
        <f>VLOOKUP(A338,[4]UKBuilding_List!$A$1:$D$376,3,FALSE)</f>
        <v>Maxwelton Ct. Apts #14</v>
      </c>
      <c r="C338" s="1"/>
    </row>
    <row r="339" spans="1:3" x14ac:dyDescent="0.25">
      <c r="A339" s="2" t="str">
        <f>([4]UKBuilding_List!A339)</f>
        <v>0674</v>
      </c>
      <c r="B339" s="3" t="str">
        <f>VLOOKUP(A339,[4]UKBuilding_List!$A$1:$D$376,3,FALSE)</f>
        <v>Maxwelton Ct. Apts #15</v>
      </c>
      <c r="C339" s="1"/>
    </row>
    <row r="340" spans="1:3" x14ac:dyDescent="0.25">
      <c r="A340" s="2" t="str">
        <f>([4]UKBuilding_List!A340)</f>
        <v>0675</v>
      </c>
      <c r="B340" s="3" t="str">
        <f>VLOOKUP(A340,[4]UKBuilding_List!$A$1:$D$376,3,FALSE)</f>
        <v>Maxwelton Ct. Apts #16</v>
      </c>
      <c r="C340" s="1"/>
    </row>
    <row r="341" spans="1:3" x14ac:dyDescent="0.25">
      <c r="A341" s="2" t="str">
        <f>([4]UKBuilding_List!A341)</f>
        <v>0676</v>
      </c>
      <c r="B341" s="3" t="str">
        <f>VLOOKUP(A341,[4]UKBuilding_List!$A$1:$D$376,3,FALSE)</f>
        <v>Bill Gatton Student Center</v>
      </c>
      <c r="C341" s="1"/>
    </row>
    <row r="342" spans="1:3" x14ac:dyDescent="0.25">
      <c r="A342" s="2" t="str">
        <f>([4]UKBuilding_List!A342)</f>
        <v>0677</v>
      </c>
      <c r="B342" s="3" t="str">
        <f>VLOOKUP(A342,[4]UKBuilding_List!$A$1:$D$376,3,FALSE)</f>
        <v>University Flats</v>
      </c>
      <c r="C342" s="1"/>
    </row>
    <row r="343" spans="1:3" x14ac:dyDescent="0.25">
      <c r="A343" s="2" t="str">
        <f>([4]UKBuilding_List!A343)</f>
        <v>0678</v>
      </c>
      <c r="B343" s="3" t="str">
        <f>VLOOKUP(A343,[4]UKBuilding_List!$A$1:$D$376,3,FALSE)</f>
        <v>Lewis Hall</v>
      </c>
      <c r="C343" s="1"/>
    </row>
    <row r="344" spans="1:3" x14ac:dyDescent="0.25">
      <c r="A344" s="2" t="str">
        <f>([4]UKBuilding_List!A344)</f>
        <v>0679</v>
      </c>
      <c r="B344" s="3" t="str">
        <f>VLOOKUP(A344,[4]UKBuilding_List!$A$1:$D$376,3,FALSE)</f>
        <v>Research Building #2</v>
      </c>
      <c r="C344" s="1"/>
    </row>
    <row r="345" spans="1:3" x14ac:dyDescent="0.25">
      <c r="A345" s="2" t="str">
        <f>([4]UKBuilding_List!A345)</f>
        <v>0682</v>
      </c>
      <c r="B345" s="3" t="str">
        <f>VLOOKUP(A345,[4]UKBuilding_List!$A$1:$D$376,3,FALSE)</f>
        <v>Kentucky Proud Park</v>
      </c>
      <c r="C345" s="1"/>
    </row>
    <row r="346" spans="1:3" x14ac:dyDescent="0.25">
      <c r="A346" s="2" t="str">
        <f>([4]UKBuilding_List!A346)</f>
        <v>0690</v>
      </c>
      <c r="B346" s="3" t="str">
        <f>VLOOKUP(A346,[4]UKBuilding_List!$A$1:$D$376,3,FALSE)</f>
        <v>441 Rose Ln</v>
      </c>
      <c r="C346" s="1"/>
    </row>
    <row r="347" spans="1:3" x14ac:dyDescent="0.25">
      <c r="A347" s="2" t="str">
        <f>([4]UKBuilding_List!A347)</f>
        <v>0695</v>
      </c>
      <c r="B347" s="3" t="str">
        <f>VLOOKUP(A347,[4]UKBuilding_List!$A$1:$D$376,3,FALSE)</f>
        <v>Blue Lot Bus Shelter</v>
      </c>
      <c r="C347" s="1"/>
    </row>
    <row r="348" spans="1:3" x14ac:dyDescent="0.25">
      <c r="A348" s="2" t="str">
        <f>([4]UKBuilding_List!A348)</f>
        <v>0698</v>
      </c>
      <c r="B348" s="3" t="str">
        <f>VLOOKUP(A348,[4]UKBuilding_List!$A$1:$D$376,3,FALSE)</f>
        <v>University Inn #1</v>
      </c>
      <c r="C348" s="1"/>
    </row>
    <row r="349" spans="1:3" x14ac:dyDescent="0.25">
      <c r="A349" s="2" t="str">
        <f>([4]UKBuilding_List!A349)</f>
        <v>0699</v>
      </c>
      <c r="B349" s="3" t="str">
        <f>VLOOKUP(A349,[4]UKBuilding_List!$A$1:$D$376,3,FALSE)</f>
        <v>University Inn #2</v>
      </c>
      <c r="C349" s="1"/>
    </row>
    <row r="350" spans="1:3" x14ac:dyDescent="0.25">
      <c r="A350" s="2" t="str">
        <f>([4]UKBuilding_List!A350)</f>
        <v>0702</v>
      </c>
      <c r="B350" s="3" t="str">
        <f>VLOOKUP(A350,[4]UKBuilding_List!$A$1:$D$376,3,FALSE)</f>
        <v>Soccer Support Building</v>
      </c>
      <c r="C350" s="1"/>
    </row>
    <row r="351" spans="1:3" x14ac:dyDescent="0.25">
      <c r="A351" s="2" t="str">
        <f>([4]UKBuilding_List!A351)</f>
        <v>0703</v>
      </c>
      <c r="B351" s="3" t="str">
        <f>VLOOKUP(A351,[4]UKBuilding_List!$A$1:$D$376,3,FALSE)</f>
        <v>Senior Center</v>
      </c>
      <c r="C351" s="1"/>
    </row>
    <row r="352" spans="1:3" x14ac:dyDescent="0.25">
      <c r="A352" s="2" t="str">
        <f>([4]UKBuilding_List!A352)</f>
        <v>0708</v>
      </c>
      <c r="B352" s="3" t="str">
        <f>VLOOKUP(A352,[4]UKBuilding_List!$A$1:$D$376,3,FALSE)</f>
        <v>Kiln Enclosure Building</v>
      </c>
      <c r="C352" s="1"/>
    </row>
    <row r="353" spans="1:3" x14ac:dyDescent="0.25">
      <c r="A353" s="2" t="str">
        <f>([4]UKBuilding_List!A353)</f>
        <v>0709</v>
      </c>
      <c r="B353" s="3" t="str">
        <f>VLOOKUP(A353,[4]UKBuilding_List!$A$1:$D$376,3,FALSE)</f>
        <v>401 S Limestone</v>
      </c>
      <c r="C353" s="1"/>
    </row>
    <row r="354" spans="1:3" x14ac:dyDescent="0.25">
      <c r="A354" s="2" t="str">
        <f>([4]UKBuilding_List!A354)</f>
        <v>0710</v>
      </c>
      <c r="B354" s="3" t="str">
        <f>VLOOKUP(A354,[4]UKBuilding_List!$A$1:$D$376,3,FALSE)</f>
        <v>130 Winslow St</v>
      </c>
      <c r="C354" s="1"/>
    </row>
    <row r="355" spans="1:3" x14ac:dyDescent="0.25">
      <c r="A355" s="2" t="str">
        <f>([4]UKBuilding_List!A355)</f>
        <v>0711</v>
      </c>
      <c r="B355" s="3" t="str">
        <f>VLOOKUP(A355,[4]UKBuilding_List!$A$1:$D$376,3,FALSE)</f>
        <v>Orange Lot Bus Shelter</v>
      </c>
      <c r="C355" s="1"/>
    </row>
    <row r="356" spans="1:3" x14ac:dyDescent="0.25">
      <c r="A356" s="2" t="str">
        <f>([4]UKBuilding_List!A356)</f>
        <v>0712</v>
      </c>
      <c r="B356" s="3" t="str">
        <f>VLOOKUP(A356,[4]UKBuilding_List!$A$1:$D$376,3,FALSE)</f>
        <v>430 Transylvania Park</v>
      </c>
      <c r="C356" s="1"/>
    </row>
    <row r="357" spans="1:3" x14ac:dyDescent="0.25">
      <c r="A357" s="2" t="str">
        <f>([4]UKBuilding_List!A357)</f>
        <v>0713</v>
      </c>
      <c r="B357" s="3" t="str">
        <f>VLOOKUP(A357,[4]UKBuilding_List!$A$1:$D$376,3,FALSE)</f>
        <v>463 Rose Ln</v>
      </c>
      <c r="C357" s="1"/>
    </row>
    <row r="358" spans="1:3" x14ac:dyDescent="0.25">
      <c r="A358" s="2" t="str">
        <f>([4]UKBuilding_List!A358)</f>
        <v>0714</v>
      </c>
      <c r="B358" s="3" t="str">
        <f>VLOOKUP(A358,[4]UKBuilding_List!$A$1:$D$376,3,FALSE)</f>
        <v>129 State St</v>
      </c>
      <c r="C358" s="1"/>
    </row>
    <row r="359" spans="1:3" x14ac:dyDescent="0.25">
      <c r="A359" s="2" t="str">
        <f>([4]UKBuilding_List!A359)</f>
        <v>0715</v>
      </c>
      <c r="B359" s="3" t="str">
        <f>VLOOKUP(A359,[4]UKBuilding_List!$A$1:$D$376,3,FALSE)</f>
        <v>600 S Broadway</v>
      </c>
      <c r="C359" s="1"/>
    </row>
    <row r="360" spans="1:3" x14ac:dyDescent="0.25">
      <c r="A360" s="2" t="str">
        <f>([4]UKBuilding_List!A360)</f>
        <v>0716</v>
      </c>
      <c r="B360" s="3" t="str">
        <f>VLOOKUP(A360,[4]UKBuilding_List!$A$1:$D$376,3,FALSE)</f>
        <v>225 Transcript Ave</v>
      </c>
      <c r="C360" s="1"/>
    </row>
    <row r="361" spans="1:3" x14ac:dyDescent="0.25">
      <c r="A361" s="2" t="str">
        <f>([4]UKBuilding_List!A361)</f>
        <v>0717</v>
      </c>
      <c r="B361" s="3" t="str">
        <f>VLOOKUP(A361,[4]UKBuilding_List!$A$1:$D$376,3,FALSE)</f>
        <v>156 Leader Ave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 t="str">
        <f>([4]UKBuilding_List!A366)</f>
        <v>8633</v>
      </c>
      <c r="B366" s="3" t="str">
        <f>VLOOKUP(A366,[4]UKBuilding_List!$A$1:$D$376,3,FALSE)</f>
        <v>UK HealthCare Good Samaritan Hospital</v>
      </c>
      <c r="C366" s="1"/>
    </row>
    <row r="367" spans="1:3" x14ac:dyDescent="0.25">
      <c r="A367" s="2" t="str">
        <f>([4]UKBuilding_List!A367)</f>
        <v>9127</v>
      </c>
      <c r="B367" s="3" t="str">
        <f>VLOOKUP(A367,[4]UKBuilding_List!$A$1:$D$376,3,FALSE)</f>
        <v>1101 S. Limestone</v>
      </c>
      <c r="C367" s="1"/>
    </row>
    <row r="368" spans="1:3" x14ac:dyDescent="0.25">
      <c r="A368" s="2" t="str">
        <f>([4]UKBuilding_List!A368)</f>
        <v>9777</v>
      </c>
      <c r="B368" s="3" t="str">
        <f>VLOOKUP(A368,[4]UKBuilding_List!$A$1:$D$376,3,FALSE)</f>
        <v>114 Conn Terrace</v>
      </c>
      <c r="C368" s="1"/>
    </row>
    <row r="369" spans="1:3" x14ac:dyDescent="0.25">
      <c r="A369" s="2">
        <f>([4]UKBuilding_List!A369)</f>
        <v>9813</v>
      </c>
      <c r="B369" s="3" t="str">
        <f>VLOOKUP(A369,[4]UKBuilding_List!$A$1:$D$376,3,FALSE)</f>
        <v>Child Development Center of the Bluegrass, Inc.</v>
      </c>
      <c r="C369" s="1"/>
    </row>
    <row r="370" spans="1:3" x14ac:dyDescent="0.25">
      <c r="A370" s="2" t="str">
        <f>([4]UKBuilding_List!A370)</f>
        <v>9853</v>
      </c>
      <c r="B370" s="3" t="str">
        <f>VLOOKUP(A370,[4]UKBuilding_List!$A$1:$D$376,3,FALSE)</f>
        <v>Shriners Hospitals for Children Medical Center - Lexington</v>
      </c>
      <c r="C370" s="1"/>
    </row>
    <row r="371" spans="1:3" x14ac:dyDescent="0.25">
      <c r="A371" s="2" t="str">
        <f>([4]UKBuilding_List!A371)</f>
        <v>9854</v>
      </c>
      <c r="B371" s="3" t="str">
        <f>VLOOKUP(A371,[4]UKBuilding_List!$A$1:$D$376,3,FALSE)</f>
        <v>Anthropology Research Building</v>
      </c>
      <c r="C371" s="1"/>
    </row>
    <row r="372" spans="1:3" x14ac:dyDescent="0.25">
      <c r="A372" s="2" t="str">
        <f>([4]UKBuilding_List!A372)</f>
        <v>9861</v>
      </c>
      <c r="B372" s="3" t="str">
        <f>VLOOKUP(A372,[4]UKBuilding_List!$A$1:$D$376,3,FALSE)</f>
        <v>845 Angliana Ave</v>
      </c>
      <c r="C372" s="1"/>
    </row>
    <row r="373" spans="1:3" x14ac:dyDescent="0.25">
      <c r="A373" s="2" t="str">
        <f>([4]UKBuilding_List!A373)</f>
        <v>9873</v>
      </c>
      <c r="B373" s="3" t="str">
        <f>VLOOKUP(A373,[4]UKBuilding_List!$A$1:$D$376,3,FALSE)</f>
        <v>UKHC Midwife Clinic</v>
      </c>
      <c r="C373" s="1"/>
    </row>
    <row r="374" spans="1:3" x14ac:dyDescent="0.25">
      <c r="A374" s="2" t="str">
        <f>([4]UKBuilding_List!A374)</f>
        <v>9875</v>
      </c>
      <c r="B374" s="3" t="str">
        <f>VLOOKUP(A374,[4]UKBuilding_List!$A$1:$D$376,3,FALSE)</f>
        <v>Vaughan Warehouse and Office</v>
      </c>
      <c r="C374" s="1"/>
    </row>
    <row r="375" spans="1:3" x14ac:dyDescent="0.25">
      <c r="A375" s="2" t="str">
        <f>([4]UKBuilding_List!A375)</f>
        <v>9876</v>
      </c>
      <c r="B375" s="3" t="str">
        <f>VLOOKUP(A375,[4]UKBuilding_List!$A$1:$D$376,3,FALSE)</f>
        <v>Vaughan Warehouse #1</v>
      </c>
      <c r="C375" s="1"/>
    </row>
    <row r="376" spans="1:3" x14ac:dyDescent="0.25">
      <c r="A376" s="2" t="str">
        <f>([4]UKBuilding_List!A376)</f>
        <v>9877</v>
      </c>
      <c r="B376" s="3" t="str">
        <f>VLOOKUP(A376,[4]UKBuilding_List!$A$1:$D$376,3,FALSE)</f>
        <v>Vaughan Warehouse #2</v>
      </c>
      <c r="C376" s="1"/>
    </row>
    <row r="377" spans="1:3" x14ac:dyDescent="0.25">
      <c r="A377" s="2" t="str">
        <f>([4]UKBuilding_List!A377)</f>
        <v>9878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9879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9881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9882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2019-02-26T14:39:51Z</dcterms:modified>
</cp:coreProperties>
</file>