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00\"/>
    </mc:Choice>
  </mc:AlternateContent>
  <bookViews>
    <workbookView xWindow="28680" yWindow="-120" windowWidth="29040" windowHeight="1584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Changes'!$A$1:$I$21</definedName>
    <definedName name="_xlnm.Print_Area" localSheetId="1">'SAP Changes'!$A$1:$I$6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G28" i="1"/>
  <c r="E2" i="4" l="1"/>
  <c r="E1" i="4"/>
  <c r="M28" i="1" l="1"/>
  <c r="K2" i="1" s="1"/>
  <c r="J2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3"/>
</calcChain>
</file>

<file path=xl/sharedStrings.xml><?xml version="1.0" encoding="utf-8"?>
<sst xmlns="http://schemas.openxmlformats.org/spreadsheetml/2006/main" count="126" uniqueCount="96">
  <si>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</si>
  <si>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</si>
  <si>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</si>
  <si>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</si>
  <si>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</si>
  <si>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</si>
  <si>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</si>
  <si>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</si>
  <si>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</si>
  <si>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</si>
  <si>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</si>
  <si>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</si>
  <si>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</si>
  <si>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</si>
  <si>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</si>
  <si>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</si>
  <si>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</si>
  <si>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</si>
  <si>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</si>
  <si>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</si>
  <si>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</si>
  <si>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</si>
  <si>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</si>
  <si>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</si>
  <si>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</si>
  <si>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</si>
  <si>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</si>
  <si>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</si>
  <si>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</si>
  <si>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</si>
  <si>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</si>
  <si>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</si>
  <si>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</si>
  <si>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</si>
  <si>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</si>
  <si>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</si>
  <si>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</si>
  <si>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</si>
  <si>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</si>
  <si>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</si>
  <si>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</si>
  <si>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</si>
  <si>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</si>
  <si>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</si>
  <si>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</si>
  <si>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</si>
  <si>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</si>
  <si>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</si>
  <si>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</si>
  <si>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</si>
  <si>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</si>
  <si>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</si>
  <si>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</si>
  <si>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</si>
  <si>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</si>
  <si>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</si>
  <si>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</si>
  <si>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</si>
  <si>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</si>
  <si>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</si>
  <si>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</si>
  <si>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</si>
  <si>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</si>
  <si>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</si>
  <si>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</si>
  <si>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</si>
  <si>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</si>
  <si>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</si>
  <si>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</si>
  <si>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</si>
  <si>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</si>
  <si>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</si>
  <si>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</si>
  <si>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</si>
  <si>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</si>
  <si>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</si>
  <si>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</si>
  <si>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</si>
  <si>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='KD Changes'!B2:C2</t>
  </si>
  <si>
    <t>0200</t>
  </si>
  <si>
    <t>210F</t>
  </si>
  <si>
    <t>210G</t>
  </si>
  <si>
    <t>02</t>
  </si>
  <si>
    <t>Room Label Change: 210G Changed To 210</t>
  </si>
  <si>
    <t>Room Label Change: 210 Changed To 210G</t>
  </si>
  <si>
    <t>LX-0200-02-210</t>
  </si>
  <si>
    <t>WETHINGTON BUILDING - Room 210</t>
  </si>
  <si>
    <t>LX-0200-02-210F</t>
  </si>
  <si>
    <t>WETHINGTON BUILDING - Room 210F</t>
  </si>
  <si>
    <t>LX-0200-02-210G</t>
  </si>
  <si>
    <t>WETHINGTON BUILDING - Room 210G</t>
  </si>
  <si>
    <t>Corridor</t>
  </si>
  <si>
    <t>Office</t>
  </si>
  <si>
    <t>CORRIDOR - location changed</t>
  </si>
  <si>
    <t>OFFICE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</si>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</sst>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protection locked="0"/>
    </xf>
    <xf numFmtId="0" fontId="18" fillId="34" borderId="10" xfId="0" applyFont="1" applyFill="1" applyBorder="1" applyProtection="1">
      <protection locked="0"/>
    </xf>
    <xf numFmtId="14" fontId="21" fillId="0" borderId="10" xfId="0" applyNumberFormat="1" applyFont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Alignment="1" applyProtection="1">
      <protection locked="0"/>
    </xf>
    <xf numFmtId="49" fontId="18" fillId="0" borderId="0" xfId="0" applyNumberFormat="1" applyFont="1" applyFill="1"/>
    <xf numFmtId="49" fontId="16" fillId="0" borderId="10" xfId="0" applyNumberFormat="1" applyFont="1" applyBorder="1" applyAlignment="1" applyProtection="1">
      <alignment horizontal="center"/>
    </xf>
    <xf numFmtId="49" fontId="0" fillId="38" borderId="0" xfId="0" applyNumberFormat="1" applyFill="1"/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0633</v>
          </cell>
          <cell r="B306">
            <v>633</v>
          </cell>
          <cell r="C306" t="str">
            <v>Davis Marksbury Building</v>
          </cell>
          <cell r="D306" t="str">
            <v>Davis Marksbury Building</v>
          </cell>
        </row>
        <row r="307">
          <cell r="A307" t="str">
            <v>0644</v>
          </cell>
          <cell r="B307">
            <v>644</v>
          </cell>
          <cell r="C307" t="str">
            <v>Wildcat Coal Lodge</v>
          </cell>
          <cell r="D307" t="str">
            <v>Wildcat Coal Lodge</v>
          </cell>
        </row>
        <row r="308">
          <cell r="A308" t="str">
            <v>0651</v>
          </cell>
          <cell r="B308">
            <v>651</v>
          </cell>
          <cell r="C308" t="str">
            <v>Mandrell Hall</v>
          </cell>
          <cell r="D308" t="str">
            <v>Mandrell Hall</v>
          </cell>
        </row>
        <row r="309">
          <cell r="A309" t="str">
            <v>0652</v>
          </cell>
          <cell r="B309">
            <v>652</v>
          </cell>
          <cell r="C309" t="str">
            <v>Bosworth Hall</v>
          </cell>
          <cell r="D309" t="str">
            <v>Bosworth Hall</v>
          </cell>
        </row>
        <row r="310">
          <cell r="A310" t="str">
            <v>0653</v>
          </cell>
          <cell r="B310">
            <v>653</v>
          </cell>
          <cell r="C310" t="str">
            <v>Sanders Hall</v>
          </cell>
          <cell r="D310" t="str">
            <v>Sanders Hall</v>
          </cell>
        </row>
        <row r="311">
          <cell r="A311" t="str">
            <v>0654</v>
          </cell>
          <cell r="B311">
            <v>654</v>
          </cell>
          <cell r="C311" t="str">
            <v>Building 100</v>
          </cell>
          <cell r="D311" t="str">
            <v>Building 100</v>
          </cell>
        </row>
        <row r="312">
          <cell r="A312" t="str">
            <v>0655</v>
          </cell>
          <cell r="B312">
            <v>655</v>
          </cell>
          <cell r="C312" t="str">
            <v>Building 200</v>
          </cell>
          <cell r="D312" t="str">
            <v>Building 200</v>
          </cell>
        </row>
        <row r="313">
          <cell r="A313" t="str">
            <v>0656</v>
          </cell>
          <cell r="B313">
            <v>656</v>
          </cell>
          <cell r="C313" t="str">
            <v>Building 300</v>
          </cell>
          <cell r="D313" t="str">
            <v>Building 300</v>
          </cell>
        </row>
        <row r="314">
          <cell r="A314" t="str">
            <v>0657</v>
          </cell>
          <cell r="B314">
            <v>657</v>
          </cell>
          <cell r="C314" t="str">
            <v>Building 400</v>
          </cell>
          <cell r="D314" t="str">
            <v>Building 400</v>
          </cell>
        </row>
        <row r="315">
          <cell r="A315" t="str">
            <v>0658</v>
          </cell>
          <cell r="B315">
            <v>658</v>
          </cell>
          <cell r="C315" t="str">
            <v>Maintenance Bldg.</v>
          </cell>
          <cell r="D315" t="str">
            <v>Maintenance Bldg.</v>
          </cell>
        </row>
        <row r="316">
          <cell r="A316" t="str">
            <v>0659</v>
          </cell>
          <cell r="B316">
            <v>659</v>
          </cell>
          <cell r="C316" t="str">
            <v>Gas Building</v>
          </cell>
          <cell r="D316" t="str">
            <v>Gas Building</v>
          </cell>
        </row>
        <row r="317">
          <cell r="A317" t="str">
            <v>0660</v>
          </cell>
          <cell r="B317">
            <v>660</v>
          </cell>
          <cell r="C317" t="str">
            <v>Maxwelton Ct. Apts #1</v>
          </cell>
          <cell r="D317" t="str">
            <v>Maxwelton Ct. Apts #1</v>
          </cell>
        </row>
        <row r="318">
          <cell r="A318" t="str">
            <v>0661</v>
          </cell>
          <cell r="B318">
            <v>661</v>
          </cell>
          <cell r="C318" t="str">
            <v>Maxwelton Ct. Apts #2</v>
          </cell>
          <cell r="D318" t="str">
            <v>Maxwelton Ct. Apts #2</v>
          </cell>
        </row>
        <row r="319">
          <cell r="A319" t="str">
            <v>0662</v>
          </cell>
          <cell r="B319">
            <v>662</v>
          </cell>
          <cell r="C319" t="str">
            <v>Maxwelton Ct. Apts #3</v>
          </cell>
          <cell r="D319" t="str">
            <v>Maxwelton Ct. Apts #3</v>
          </cell>
        </row>
        <row r="320">
          <cell r="A320" t="str">
            <v>0663</v>
          </cell>
          <cell r="B320">
            <v>663</v>
          </cell>
          <cell r="C320" t="str">
            <v>Maxwelton Ct. Apts #4</v>
          </cell>
          <cell r="D320" t="str">
            <v>Maxwelton Ct. Apts #4</v>
          </cell>
        </row>
        <row r="321">
          <cell r="A321" t="str">
            <v>0664</v>
          </cell>
          <cell r="B321">
            <v>664</v>
          </cell>
          <cell r="C321" t="str">
            <v>Maxwelton Ct. Apts #5</v>
          </cell>
          <cell r="D321" t="str">
            <v>Maxwelton Ct. Apts #5</v>
          </cell>
        </row>
        <row r="322">
          <cell r="A322" t="str">
            <v>0665</v>
          </cell>
          <cell r="B322">
            <v>665</v>
          </cell>
          <cell r="C322" t="str">
            <v>Maxwelton Ct. Apts #6</v>
          </cell>
          <cell r="D322" t="str">
            <v>Maxwelton Ct. Apts #6</v>
          </cell>
        </row>
        <row r="323">
          <cell r="A323" t="str">
            <v>0666</v>
          </cell>
          <cell r="B323">
            <v>666</v>
          </cell>
          <cell r="C323" t="str">
            <v>Maxwelton Ct. Apts #7</v>
          </cell>
          <cell r="D323" t="str">
            <v>Maxwelton Ct. Apts #7</v>
          </cell>
        </row>
        <row r="324">
          <cell r="A324" t="str">
            <v>0667</v>
          </cell>
          <cell r="B324">
            <v>667</v>
          </cell>
          <cell r="C324" t="str">
            <v>Maxwelton Ct. Apts #8</v>
          </cell>
          <cell r="D324" t="str">
            <v>Maxwelton Ct. Apts #8</v>
          </cell>
        </row>
        <row r="325">
          <cell r="A325" t="str">
            <v>0668</v>
          </cell>
          <cell r="B325">
            <v>668</v>
          </cell>
          <cell r="C325" t="str">
            <v>Maxwelton Ct. Apts #9</v>
          </cell>
          <cell r="D325" t="str">
            <v>Maxwelton Ct. Apts #9</v>
          </cell>
        </row>
        <row r="326">
          <cell r="A326" t="str">
            <v>0669</v>
          </cell>
          <cell r="B326">
            <v>669</v>
          </cell>
          <cell r="C326" t="str">
            <v>Maxwelton Ct. Apts #10</v>
          </cell>
          <cell r="D326" t="str">
            <v>Maxwelton Ct. Apts #10</v>
          </cell>
        </row>
        <row r="327">
          <cell r="A327" t="str">
            <v>0670</v>
          </cell>
          <cell r="B327">
            <v>670</v>
          </cell>
          <cell r="C327" t="str">
            <v>Maxwelton Ct. Apts #11</v>
          </cell>
          <cell r="D327" t="str">
            <v>Maxwelton Ct. Apts #11</v>
          </cell>
        </row>
        <row r="328">
          <cell r="A328" t="str">
            <v>0671</v>
          </cell>
          <cell r="B328">
            <v>671</v>
          </cell>
          <cell r="C328" t="str">
            <v>Maxwelton Ct. Apts #12</v>
          </cell>
          <cell r="D328" t="str">
            <v>Maxwelton Ct. Apts #12</v>
          </cell>
        </row>
        <row r="329">
          <cell r="A329" t="str">
            <v>0672</v>
          </cell>
          <cell r="B329">
            <v>672</v>
          </cell>
          <cell r="C329" t="str">
            <v>Maxwelton Ct. Apts #13</v>
          </cell>
          <cell r="D329" t="str">
            <v>Maxwelton Ct. Apts #13</v>
          </cell>
        </row>
        <row r="330">
          <cell r="A330" t="str">
            <v>0673</v>
          </cell>
          <cell r="B330">
            <v>673</v>
          </cell>
          <cell r="C330" t="str">
            <v>Maxwelton Ct. Apts #14</v>
          </cell>
          <cell r="D330" t="str">
            <v>Maxwelton Ct. Apts #14</v>
          </cell>
        </row>
        <row r="331">
          <cell r="A331" t="str">
            <v>0674</v>
          </cell>
          <cell r="B331">
            <v>674</v>
          </cell>
          <cell r="C331" t="str">
            <v>Maxwelton Ct. Apts #15</v>
          </cell>
          <cell r="D331" t="str">
            <v>Maxwelton Ct. Apts #15</v>
          </cell>
        </row>
        <row r="332">
          <cell r="A332" t="str">
            <v>0675</v>
          </cell>
          <cell r="B332">
            <v>675</v>
          </cell>
          <cell r="C332" t="str">
            <v>Maxwelton Ct. Apts #16</v>
          </cell>
          <cell r="D332" t="str">
            <v>Maxwelton Ct. Apts #16</v>
          </cell>
        </row>
        <row r="333">
          <cell r="A333" t="str">
            <v>0676</v>
          </cell>
          <cell r="B333">
            <v>676</v>
          </cell>
          <cell r="C333" t="str">
            <v>Bill Gatton Student Center</v>
          </cell>
          <cell r="D333" t="str">
            <v>Bill Gatton Student Center</v>
          </cell>
        </row>
        <row r="334">
          <cell r="A334" t="str">
            <v>0677</v>
          </cell>
          <cell r="B334">
            <v>677</v>
          </cell>
          <cell r="C334" t="str">
            <v>University Flats</v>
          </cell>
          <cell r="D334" t="str">
            <v>University Flats</v>
          </cell>
        </row>
        <row r="335">
          <cell r="A335" t="str">
            <v>0678</v>
          </cell>
          <cell r="B335">
            <v>678</v>
          </cell>
          <cell r="C335" t="str">
            <v>Lewis Hall</v>
          </cell>
          <cell r="D335" t="str">
            <v>Lewis Hall</v>
          </cell>
        </row>
        <row r="336">
          <cell r="A336" t="str">
            <v>0679</v>
          </cell>
          <cell r="B336">
            <v>679</v>
          </cell>
          <cell r="C336" t="str">
            <v>Healthy Kentucky Research Building</v>
          </cell>
          <cell r="D336" t="str">
            <v>Healthy KY Rsrch Bldg</v>
          </cell>
        </row>
        <row r="337">
          <cell r="A337" t="str">
            <v>0682</v>
          </cell>
          <cell r="B337">
            <v>682</v>
          </cell>
          <cell r="C337" t="str">
            <v>Kentucky Proud Park</v>
          </cell>
          <cell r="D337" t="str">
            <v>Kentucky Proud Park</v>
          </cell>
        </row>
        <row r="338">
          <cell r="A338" t="str">
            <v>0690</v>
          </cell>
          <cell r="B338">
            <v>690</v>
          </cell>
          <cell r="C338" t="str">
            <v>441 Rose Ln</v>
          </cell>
          <cell r="D338" t="str">
            <v>441 Rose Ln</v>
          </cell>
        </row>
        <row r="339">
          <cell r="A339" t="str">
            <v>0695</v>
          </cell>
          <cell r="B339">
            <v>695</v>
          </cell>
          <cell r="C339" t="str">
            <v>Blue Lot Bus Shelter</v>
          </cell>
          <cell r="D339" t="str">
            <v>Blue Lot Bus Shelter</v>
          </cell>
        </row>
        <row r="340">
          <cell r="A340" t="str">
            <v>0698</v>
          </cell>
          <cell r="B340">
            <v>698</v>
          </cell>
          <cell r="C340" t="str">
            <v>Waller Healthcare Annex #1</v>
          </cell>
          <cell r="D340" t="str">
            <v>Waller Healthcare Annex #1</v>
          </cell>
        </row>
        <row r="341">
          <cell r="A341" t="str">
            <v>0699</v>
          </cell>
          <cell r="B341">
            <v>699</v>
          </cell>
          <cell r="C341" t="str">
            <v>Waller Healthcare Annex #2</v>
          </cell>
          <cell r="D341" t="str">
            <v>Waller Healthcare Annex #2</v>
          </cell>
        </row>
        <row r="342">
          <cell r="A342" t="str">
            <v>0702</v>
          </cell>
          <cell r="B342">
            <v>702</v>
          </cell>
          <cell r="C342" t="str">
            <v>Soccer Support Building</v>
          </cell>
          <cell r="D342" t="str">
            <v>Soccer Support Building</v>
          </cell>
        </row>
        <row r="343">
          <cell r="A343" t="str">
            <v>0703</v>
          </cell>
          <cell r="B343">
            <v>703</v>
          </cell>
          <cell r="C343" t="str">
            <v>Senior Center</v>
          </cell>
          <cell r="D343" t="str">
            <v>Senior Center</v>
          </cell>
        </row>
        <row r="344">
          <cell r="A344" t="str">
            <v>0708</v>
          </cell>
          <cell r="B344">
            <v>708</v>
          </cell>
          <cell r="C344" t="str">
            <v>Kiln Enclosure Building</v>
          </cell>
          <cell r="D344" t="str">
            <v>Kiln Enclosure Building</v>
          </cell>
        </row>
        <row r="345">
          <cell r="A345" t="str">
            <v>0711</v>
          </cell>
          <cell r="B345">
            <v>711</v>
          </cell>
          <cell r="C345" t="str">
            <v>Orange Lot Bus Shelter</v>
          </cell>
          <cell r="D345" t="str">
            <v>Orange Lot Bus Shelter</v>
          </cell>
        </row>
        <row r="346">
          <cell r="A346" t="str">
            <v>0712</v>
          </cell>
          <cell r="B346">
            <v>712</v>
          </cell>
          <cell r="C346" t="str">
            <v>430 Transylvania Park</v>
          </cell>
          <cell r="D346" t="str">
            <v>430 Transylvania Park</v>
          </cell>
        </row>
        <row r="347">
          <cell r="A347" t="str">
            <v>0713</v>
          </cell>
          <cell r="B347">
            <v>713</v>
          </cell>
          <cell r="C347" t="str">
            <v>463 Rose Ln</v>
          </cell>
          <cell r="D347" t="str">
            <v>463 Rose Ln</v>
          </cell>
        </row>
        <row r="348">
          <cell r="A348" t="str">
            <v>0715</v>
          </cell>
          <cell r="B348">
            <v>715</v>
          </cell>
          <cell r="C348" t="str">
            <v>600 S Broadway</v>
          </cell>
          <cell r="D348" t="str">
            <v>600 S Broadway</v>
          </cell>
        </row>
        <row r="349">
          <cell r="A349" t="str">
            <v>0717</v>
          </cell>
          <cell r="B349">
            <v>717</v>
          </cell>
          <cell r="C349" t="str">
            <v>156 Leader Ave</v>
          </cell>
          <cell r="D349" t="str">
            <v>156 Leader Ave</v>
          </cell>
        </row>
        <row r="350">
          <cell r="A350" t="str">
            <v>0718</v>
          </cell>
          <cell r="B350">
            <v>718</v>
          </cell>
          <cell r="C350" t="str">
            <v>125 State St</v>
          </cell>
          <cell r="D350" t="str">
            <v>125 State St</v>
          </cell>
        </row>
        <row r="351">
          <cell r="A351">
            <v>1200</v>
          </cell>
          <cell r="B351">
            <v>1200</v>
          </cell>
          <cell r="C351" t="str">
            <v>Electric Substation #1</v>
          </cell>
          <cell r="D351" t="str">
            <v>Electric Substation #1</v>
          </cell>
        </row>
        <row r="352">
          <cell r="A352">
            <v>1201</v>
          </cell>
          <cell r="B352">
            <v>1201</v>
          </cell>
          <cell r="C352" t="str">
            <v>Electric Substation #3</v>
          </cell>
          <cell r="D352" t="str">
            <v>Electric Substation #3</v>
          </cell>
        </row>
        <row r="353">
          <cell r="A353">
            <v>2100</v>
          </cell>
          <cell r="B353">
            <v>2100</v>
          </cell>
          <cell r="C353" t="str">
            <v>Alpha Chi Omega Sorority</v>
          </cell>
          <cell r="D353" t="str">
            <v>Alpha Chi Omega Sorority</v>
          </cell>
        </row>
        <row r="354">
          <cell r="A354">
            <v>2101</v>
          </cell>
          <cell r="B354">
            <v>2101</v>
          </cell>
          <cell r="C354" t="str">
            <v>Beta Theta Pi Fraternity</v>
          </cell>
          <cell r="D354" t="str">
            <v>Beta Theta Pi Fraternity</v>
          </cell>
        </row>
        <row r="355">
          <cell r="A355">
            <v>2102</v>
          </cell>
          <cell r="B355">
            <v>2102</v>
          </cell>
          <cell r="C355" t="str">
            <v>New Kappa Alpha Theta Sorority</v>
          </cell>
          <cell r="D355" t="str">
            <v>New Kappa Alpha Theta Sorority</v>
          </cell>
        </row>
        <row r="356">
          <cell r="A356">
            <v>2103</v>
          </cell>
          <cell r="B356">
            <v>2103</v>
          </cell>
          <cell r="C356" t="str">
            <v>Phi Kappa Tau</v>
          </cell>
          <cell r="D356" t="str">
            <v>Phi Kappa Tau Fraternity</v>
          </cell>
        </row>
        <row r="357">
          <cell r="A357" t="str">
            <v>8633</v>
          </cell>
          <cell r="B357">
            <v>8633</v>
          </cell>
          <cell r="C357" t="str">
            <v>UK HealthCare Good Samaritan Hospital</v>
          </cell>
          <cell r="D357" t="str">
            <v>UK HealthCare Good Samaritan Hospital</v>
          </cell>
        </row>
        <row r="358">
          <cell r="A358" t="str">
            <v>9127</v>
          </cell>
          <cell r="B358">
            <v>9127</v>
          </cell>
          <cell r="C358" t="str">
            <v>1101 S. Limestone</v>
          </cell>
          <cell r="D358" t="str">
            <v>1101 S. Limestone</v>
          </cell>
        </row>
        <row r="359">
          <cell r="A359" t="str">
            <v>9766</v>
          </cell>
          <cell r="B359">
            <v>9766</v>
          </cell>
          <cell r="C359" t="str">
            <v xml:space="preserve">New Equine Analytical Chemistry Lab      </v>
          </cell>
          <cell r="D359" t="str">
            <v>New Equine Lab</v>
          </cell>
        </row>
        <row r="360">
          <cell r="A360" t="str">
            <v>9772</v>
          </cell>
          <cell r="B360">
            <v>9772</v>
          </cell>
          <cell r="C360" t="str">
            <v>1221 S. Broadway</v>
          </cell>
          <cell r="D360" t="str">
            <v>1221 S. Broadway</v>
          </cell>
        </row>
        <row r="361">
          <cell r="A361">
            <v>9813</v>
          </cell>
          <cell r="B361">
            <v>9813</v>
          </cell>
          <cell r="C361" t="str">
            <v>Child Development Center of the Bluegrass, Inc.</v>
          </cell>
          <cell r="D361" t="str">
            <v>Child Development Center of the Bluegrass, Inc.</v>
          </cell>
        </row>
        <row r="362">
          <cell r="A362" t="str">
            <v>9853</v>
          </cell>
          <cell r="B362">
            <v>9853</v>
          </cell>
          <cell r="C362" t="str">
            <v>Shriners Hospitals for Children Medical Center - Lexington</v>
          </cell>
          <cell r="D362" t="str">
            <v>Shriners Hospitals for Children Medical Center</v>
          </cell>
        </row>
        <row r="363">
          <cell r="A363" t="str">
            <v>9854</v>
          </cell>
          <cell r="B363">
            <v>9854</v>
          </cell>
          <cell r="C363" t="str">
            <v>Anthropology Research Building</v>
          </cell>
          <cell r="D363" t="str">
            <v>Anthropology Research Building</v>
          </cell>
        </row>
        <row r="364">
          <cell r="A364" t="str">
            <v>9861</v>
          </cell>
          <cell r="B364">
            <v>9861</v>
          </cell>
          <cell r="C364" t="str">
            <v>845 Angliana Ave</v>
          </cell>
          <cell r="D364" t="str">
            <v>845 Angliana Ave</v>
          </cell>
        </row>
        <row r="365">
          <cell r="A365" t="str">
            <v>9873</v>
          </cell>
          <cell r="B365">
            <v>9873</v>
          </cell>
          <cell r="C365" t="str">
            <v>UKHC Midwife Clinic</v>
          </cell>
          <cell r="D365" t="str">
            <v>UKHC Midwife Clinic</v>
          </cell>
        </row>
        <row r="366">
          <cell r="A366" t="str">
            <v>9875</v>
          </cell>
          <cell r="B366" t="str">
            <v>9875</v>
          </cell>
          <cell r="C366" t="str">
            <v>Vaughan Warehouse and Office</v>
          </cell>
          <cell r="D366" t="str">
            <v>Vaughan Warehouse and Office</v>
          </cell>
        </row>
        <row r="367">
          <cell r="A367" t="str">
            <v>9876</v>
          </cell>
          <cell r="B367" t="str">
            <v>9876</v>
          </cell>
          <cell r="C367" t="str">
            <v>Vaughan Warehouse #1</v>
          </cell>
          <cell r="D367" t="str">
            <v>Vaughan Warehouse #1</v>
          </cell>
        </row>
        <row r="368">
          <cell r="A368" t="str">
            <v>9877</v>
          </cell>
          <cell r="B368" t="str">
            <v>9877</v>
          </cell>
          <cell r="C368" t="str">
            <v>Vaughan Warehouse #2</v>
          </cell>
          <cell r="D368" t="str">
            <v>Vaughan Warehouse #2</v>
          </cell>
        </row>
        <row r="369">
          <cell r="A369" t="str">
            <v>9878</v>
          </cell>
          <cell r="B369" t="str">
            <v>9878</v>
          </cell>
          <cell r="C369" t="str">
            <v>Vaughan Warehouse #7</v>
          </cell>
          <cell r="D369" t="str">
            <v>Vaughan Warehouse #7</v>
          </cell>
        </row>
        <row r="370">
          <cell r="A370" t="str">
            <v>9879</v>
          </cell>
          <cell r="B370" t="str">
            <v>9879</v>
          </cell>
          <cell r="C370" t="str">
            <v>Vaughan Warehouse #3</v>
          </cell>
          <cell r="D370" t="str">
            <v>Vaughan Warehouse #3</v>
          </cell>
        </row>
        <row r="371">
          <cell r="A371" t="str">
            <v>9881</v>
          </cell>
          <cell r="B371" t="str">
            <v>9881</v>
          </cell>
          <cell r="C371" t="str">
            <v>Vaughan Warehouse #4</v>
          </cell>
          <cell r="D371" t="str">
            <v>Vaughan Warehouse #4</v>
          </cell>
        </row>
        <row r="372">
          <cell r="A372" t="str">
            <v>9882</v>
          </cell>
          <cell r="B372" t="str">
            <v>9882</v>
          </cell>
          <cell r="C372" t="str">
            <v>Vaughan Warehouse #5</v>
          </cell>
          <cell r="D372" t="str">
            <v>Vaughan Warehouse #5</v>
          </cell>
        </row>
        <row r="373">
          <cell r="A373" t="str">
            <v>9925</v>
          </cell>
          <cell r="B373">
            <v>9925</v>
          </cell>
          <cell r="C373" t="str">
            <v>Alpha Phi Sorority</v>
          </cell>
          <cell r="D373" t="str">
            <v>Alpha Phi Sorority</v>
          </cell>
        </row>
        <row r="374">
          <cell r="A374" t="str">
            <v>9983</v>
          </cell>
          <cell r="B374">
            <v>9983</v>
          </cell>
          <cell r="C374" t="str">
            <v>College of Medicine Building</v>
          </cell>
          <cell r="D374" t="str">
            <v>College of Medicine Building</v>
          </cell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B2" sqref="B2:C2"/>
    </sheetView>
  </sheetViews>
  <sheetFormatPr defaultColWidth="9.140625" defaultRowHeight="15" x14ac:dyDescent="0.25"/>
  <cols>
    <col min="1" max="1" width="10.7109375" style="47" customWidth="1"/>
    <col min="2" max="2" width="5.5703125" style="14" bestFit="1" customWidth="1"/>
    <col min="3" max="3" width="21.140625" style="12" bestFit="1" customWidth="1"/>
    <col min="4" max="4" width="9.85546875" style="13" bestFit="1" customWidth="1"/>
    <col min="5" max="5" width="8.42578125" style="13" bestFit="1" customWidth="1"/>
    <col min="6" max="6" width="11.42578125" style="13" bestFit="1" customWidth="1"/>
    <col min="7" max="7" width="11.85546875" style="13" bestFit="1" customWidth="1"/>
    <col min="8" max="8" width="10.42578125" style="13" bestFit="1" customWidth="1"/>
    <col min="9" max="9" width="20.140625" style="13" customWidth="1"/>
    <col min="10" max="11" width="11.140625" style="12" bestFit="1" customWidth="1"/>
    <col min="12" max="12" width="6.42578125" style="12" bestFit="1" customWidth="1"/>
    <col min="13" max="13" width="10.42578125" style="12" bestFit="1" customWidth="1"/>
    <col min="14" max="14" width="5.28515625" style="12" bestFit="1" customWidth="1"/>
    <col min="15" max="15" width="11.42578125" style="12" bestFit="1" customWidth="1"/>
    <col min="16" max="16" width="5.7109375" style="12" bestFit="1" customWidth="1"/>
    <col min="17" max="16384" width="9.140625" style="12"/>
  </cols>
  <sheetData>
    <row r="1" spans="1:16" s="37" customFormat="1" ht="45" customHeight="1" x14ac:dyDescent="0.25">
      <c r="A1" s="30" t="s">
        <v>7</v>
      </c>
      <c r="B1" s="78" t="s">
        <v>79</v>
      </c>
      <c r="C1" s="78"/>
      <c r="D1" s="26"/>
      <c r="E1" s="26"/>
      <c r="F1" s="31" t="s">
        <v>10</v>
      </c>
      <c r="G1" s="32">
        <v>43812</v>
      </c>
      <c r="H1" s="26"/>
      <c r="I1" s="26"/>
      <c r="J1" s="33" t="s">
        <v>33</v>
      </c>
      <c r="K1" s="33" t="s">
        <v>34</v>
      </c>
      <c r="L1" s="34"/>
      <c r="M1" s="34"/>
      <c r="N1" s="34"/>
      <c r="O1" s="35" t="s">
        <v>35</v>
      </c>
      <c r="P1" s="36" t="s">
        <v>47</v>
      </c>
    </row>
    <row r="2" spans="1:16" s="37" customFormat="1" ht="30.75" thickBot="1" x14ac:dyDescent="0.3">
      <c r="A2" s="30" t="s">
        <v>8</v>
      </c>
      <c r="B2" s="79" t="str">
        <f>VLOOKUP(B1,BuildingList!A:B,2,FALSE)</f>
        <v>Wethington Allied Health Building</v>
      </c>
      <c r="C2" s="79"/>
      <c r="D2" s="26"/>
      <c r="E2" s="26"/>
      <c r="F2" s="31" t="s">
        <v>12</v>
      </c>
      <c r="G2" s="38" t="s">
        <v>72</v>
      </c>
      <c r="H2" s="26"/>
      <c r="I2" s="26"/>
      <c r="J2" s="39">
        <f>G28-J28</f>
        <v>2</v>
      </c>
      <c r="K2" s="39">
        <f>H28-M28</f>
        <v>2</v>
      </c>
      <c r="L2" s="40"/>
      <c r="M2" s="40"/>
      <c r="N2" s="40"/>
      <c r="O2" s="41"/>
      <c r="P2" s="42"/>
    </row>
    <row r="3" spans="1:16" s="37" customFormat="1" x14ac:dyDescent="0.25">
      <c r="A3" s="43"/>
      <c r="B3" s="43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s="37" customFormat="1" x14ac:dyDescent="0.25">
      <c r="A4" s="43"/>
      <c r="B4" s="43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s="25" customFormat="1" ht="30.75" thickBot="1" x14ac:dyDescent="0.3">
      <c r="A5" s="23" t="s">
        <v>19</v>
      </c>
      <c r="B5" s="24" t="s">
        <v>14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15</v>
      </c>
      <c r="H5" s="20" t="s">
        <v>16</v>
      </c>
      <c r="I5" s="20" t="s">
        <v>17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37</v>
      </c>
      <c r="O5" s="20" t="s">
        <v>38</v>
      </c>
    </row>
    <row r="6" spans="1:16" ht="30.75" thickTop="1" x14ac:dyDescent="0.25">
      <c r="A6" s="44">
        <v>210</v>
      </c>
      <c r="B6" s="22" t="s">
        <v>82</v>
      </c>
      <c r="C6" s="13" t="s">
        <v>83</v>
      </c>
      <c r="D6" s="26" t="s">
        <v>5</v>
      </c>
      <c r="E6" s="13">
        <v>112</v>
      </c>
      <c r="F6" s="13">
        <v>196</v>
      </c>
      <c r="G6" s="13" t="s">
        <v>3</v>
      </c>
      <c r="H6" s="13" t="s">
        <v>18</v>
      </c>
      <c r="I6" s="13" t="s">
        <v>91</v>
      </c>
    </row>
    <row r="7" spans="1:16" ht="30" x14ac:dyDescent="0.25">
      <c r="A7" s="46" t="s">
        <v>80</v>
      </c>
      <c r="B7" s="14" t="s">
        <v>82</v>
      </c>
      <c r="C7" s="13" t="s">
        <v>70</v>
      </c>
      <c r="D7" s="26" t="s">
        <v>5</v>
      </c>
      <c r="E7" s="13">
        <v>305</v>
      </c>
      <c r="F7" s="13">
        <v>306</v>
      </c>
      <c r="G7" s="13" t="s">
        <v>2</v>
      </c>
      <c r="H7" s="13" t="s">
        <v>2</v>
      </c>
      <c r="I7" s="13" t="s">
        <v>91</v>
      </c>
      <c r="J7" s="15"/>
      <c r="K7" s="16"/>
      <c r="L7" s="14"/>
      <c r="M7" s="15"/>
      <c r="N7" s="16"/>
      <c r="O7" s="15"/>
    </row>
    <row r="8" spans="1:16" ht="30" x14ac:dyDescent="0.25">
      <c r="A8" s="46" t="s">
        <v>81</v>
      </c>
      <c r="B8" s="14" t="s">
        <v>82</v>
      </c>
      <c r="C8" s="13" t="s">
        <v>84</v>
      </c>
      <c r="D8" s="26" t="s">
        <v>5</v>
      </c>
      <c r="E8" s="13">
        <v>196</v>
      </c>
      <c r="F8" s="13">
        <v>109</v>
      </c>
      <c r="G8" s="13" t="s">
        <v>3</v>
      </c>
      <c r="H8" s="13" t="s">
        <v>18</v>
      </c>
      <c r="I8" s="13" t="s">
        <v>92</v>
      </c>
      <c r="J8" s="15"/>
      <c r="K8" s="16"/>
      <c r="L8" s="14"/>
      <c r="M8" s="15"/>
      <c r="N8" s="16"/>
      <c r="O8" s="15"/>
    </row>
    <row r="9" spans="1:16" x14ac:dyDescent="0.25">
      <c r="A9" s="46"/>
      <c r="C9" s="13"/>
      <c r="D9" s="26"/>
      <c r="I9" s="12"/>
      <c r="J9" s="15"/>
      <c r="K9" s="16"/>
      <c r="L9" s="17"/>
      <c r="M9" s="15"/>
      <c r="N9" s="16"/>
      <c r="O9" s="15"/>
    </row>
    <row r="10" spans="1:16" x14ac:dyDescent="0.25">
      <c r="A10" s="46"/>
      <c r="C10" s="13"/>
      <c r="D10" s="26"/>
      <c r="J10" s="15"/>
      <c r="K10" s="18"/>
      <c r="L10" s="13"/>
      <c r="M10" s="15"/>
      <c r="N10" s="18"/>
      <c r="O10" s="13"/>
    </row>
    <row r="11" spans="1:16" x14ac:dyDescent="0.25">
      <c r="A11" s="46"/>
      <c r="C11" s="13"/>
      <c r="D11" s="26"/>
      <c r="J11" s="15"/>
      <c r="K11" s="18"/>
      <c r="L11" s="13"/>
      <c r="M11" s="15"/>
      <c r="N11" s="18"/>
      <c r="O11" s="13"/>
    </row>
    <row r="12" spans="1:16" x14ac:dyDescent="0.25">
      <c r="A12" s="46"/>
      <c r="C12" s="13"/>
      <c r="D12" s="26"/>
      <c r="J12" s="15"/>
      <c r="K12" s="18"/>
      <c r="L12" s="13"/>
      <c r="M12" s="15"/>
      <c r="N12" s="18"/>
      <c r="O12" s="13"/>
    </row>
    <row r="13" spans="1:16" x14ac:dyDescent="0.25">
      <c r="A13" s="46"/>
      <c r="C13" s="13"/>
      <c r="D13" s="26"/>
      <c r="J13" s="15"/>
      <c r="K13" s="18"/>
      <c r="L13" s="13"/>
      <c r="N13" s="18"/>
      <c r="O13" s="13"/>
    </row>
    <row r="14" spans="1:16" x14ac:dyDescent="0.25">
      <c r="C14" s="13"/>
      <c r="D14" s="26"/>
      <c r="J14" s="15"/>
      <c r="K14" s="18"/>
      <c r="L14" s="13"/>
      <c r="M14" s="15"/>
      <c r="N14" s="18"/>
      <c r="O14" s="13"/>
    </row>
    <row r="15" spans="1:16" x14ac:dyDescent="0.25">
      <c r="A15" s="45"/>
      <c r="C15" s="13"/>
      <c r="D15" s="26"/>
      <c r="J15" s="15"/>
      <c r="K15" s="18"/>
      <c r="L15" s="13"/>
      <c r="M15" s="15"/>
      <c r="N15" s="19"/>
    </row>
    <row r="16" spans="1:16" x14ac:dyDescent="0.25">
      <c r="C16" s="13"/>
      <c r="D16" s="26"/>
      <c r="E16" s="27"/>
      <c r="F16" s="27"/>
      <c r="J16" s="15"/>
      <c r="K16" s="18"/>
      <c r="L16" s="13"/>
      <c r="M16" s="15"/>
      <c r="N16" s="19"/>
    </row>
    <row r="17" spans="1:14" x14ac:dyDescent="0.25">
      <c r="C17" s="13"/>
      <c r="D17" s="26"/>
      <c r="J17" s="15"/>
      <c r="K17" s="18"/>
      <c r="L17" s="13"/>
      <c r="M17" s="15"/>
      <c r="N17" s="19"/>
    </row>
    <row r="18" spans="1:14" x14ac:dyDescent="0.25">
      <c r="C18" s="13"/>
      <c r="D18" s="26"/>
      <c r="J18" s="15"/>
      <c r="K18" s="19"/>
      <c r="M18" s="15"/>
      <c r="N18" s="19"/>
    </row>
    <row r="19" spans="1:14" x14ac:dyDescent="0.25">
      <c r="A19" s="48"/>
      <c r="C19" s="13"/>
      <c r="D19" s="26"/>
      <c r="J19" s="15"/>
      <c r="K19" s="19"/>
      <c r="M19" s="15"/>
      <c r="N19" s="19"/>
    </row>
    <row r="20" spans="1:14" x14ac:dyDescent="0.25">
      <c r="A20" s="46"/>
      <c r="C20" s="13"/>
      <c r="D20" s="26"/>
      <c r="J20" s="15"/>
      <c r="K20" s="19"/>
      <c r="M20" s="15"/>
    </row>
    <row r="21" spans="1:14" x14ac:dyDescent="0.25">
      <c r="A21" s="46"/>
      <c r="C21" s="13"/>
      <c r="D21" s="26"/>
      <c r="J21" s="15"/>
      <c r="K21" s="19"/>
      <c r="M21" s="15"/>
    </row>
    <row r="22" spans="1:14" x14ac:dyDescent="0.25">
      <c r="A22" s="46"/>
      <c r="C22" s="13"/>
      <c r="D22" s="26"/>
      <c r="K22" s="19"/>
    </row>
    <row r="23" spans="1:14" x14ac:dyDescent="0.25">
      <c r="A23" s="46"/>
      <c r="C23" s="13"/>
      <c r="D23" s="26"/>
    </row>
    <row r="24" spans="1:14" x14ac:dyDescent="0.25">
      <c r="A24" s="46"/>
      <c r="C24" s="13"/>
      <c r="D24" s="26"/>
    </row>
    <row r="25" spans="1:14" x14ac:dyDescent="0.25">
      <c r="A25" s="46"/>
      <c r="C25" s="13"/>
      <c r="D25" s="26"/>
    </row>
    <row r="26" spans="1:14" ht="15.75" thickBot="1" x14ac:dyDescent="0.3">
      <c r="A26" s="44"/>
      <c r="C26" s="13"/>
    </row>
    <row r="27" spans="1:14" ht="30" x14ac:dyDescent="0.25">
      <c r="A27" s="44"/>
      <c r="C27" s="13"/>
      <c r="G27" s="28" t="s">
        <v>45</v>
      </c>
      <c r="H27" s="29" t="s">
        <v>46</v>
      </c>
      <c r="J27" s="21" t="s">
        <v>40</v>
      </c>
      <c r="K27" s="15"/>
      <c r="L27" s="15"/>
      <c r="M27" s="21" t="s">
        <v>41</v>
      </c>
    </row>
    <row r="28" spans="1:14" ht="15.75" thickBot="1" x14ac:dyDescent="0.3">
      <c r="A28" s="44"/>
      <c r="C28" s="13"/>
      <c r="G28" s="49">
        <f>COUNTIF(G6:G26,"New Tag Required")</f>
        <v>2</v>
      </c>
      <c r="H28" s="50">
        <f>COUNTIF(H6:H26,"New Sign Required")</f>
        <v>2</v>
      </c>
      <c r="J28" s="51">
        <f>COUNTIF(J6:J27,"Installed")</f>
        <v>0</v>
      </c>
      <c r="K28" s="15"/>
      <c r="L28" s="15"/>
      <c r="M28" s="51">
        <f>COUNTIF(M6:M27,"Installed")</f>
        <v>0</v>
      </c>
    </row>
    <row r="29" spans="1:14" x14ac:dyDescent="0.25">
      <c r="A29" s="52"/>
      <c r="C29" s="13"/>
      <c r="F29" s="55"/>
    </row>
    <row r="30" spans="1:14" x14ac:dyDescent="0.25">
      <c r="A30" s="52"/>
      <c r="C30" s="13"/>
      <c r="F30" s="55"/>
    </row>
    <row r="31" spans="1:14" x14ac:dyDescent="0.25">
      <c r="A31" s="52"/>
      <c r="C31" s="13"/>
      <c r="F31" s="56"/>
    </row>
    <row r="32" spans="1:14" x14ac:dyDescent="0.25">
      <c r="A32" s="44"/>
      <c r="C32" s="13"/>
      <c r="F32" s="55"/>
    </row>
    <row r="33" spans="1:6" x14ac:dyDescent="0.25">
      <c r="A33" s="44"/>
      <c r="C33" s="13"/>
      <c r="F33" s="55"/>
    </row>
    <row r="34" spans="1:6" x14ac:dyDescent="0.25">
      <c r="A34" s="53"/>
      <c r="C34" s="13"/>
    </row>
    <row r="35" spans="1:6" x14ac:dyDescent="0.25">
      <c r="A35" s="53"/>
      <c r="C35" s="13"/>
    </row>
    <row r="36" spans="1:6" x14ac:dyDescent="0.25">
      <c r="A36" s="53"/>
      <c r="C36" s="13"/>
    </row>
    <row r="37" spans="1:6" x14ac:dyDescent="0.25">
      <c r="A37" s="53"/>
      <c r="C37" s="13"/>
    </row>
    <row r="38" spans="1:6" x14ac:dyDescent="0.25">
      <c r="A38" s="53"/>
      <c r="C38" s="13"/>
      <c r="F38" s="54"/>
    </row>
    <row r="39" spans="1:6" x14ac:dyDescent="0.25">
      <c r="A39" s="53"/>
      <c r="C39" s="13"/>
    </row>
    <row r="40" spans="1:6" x14ac:dyDescent="0.25">
      <c r="A40" s="53"/>
      <c r="C40" s="13"/>
    </row>
    <row r="41" spans="1:6" x14ac:dyDescent="0.25">
      <c r="A41" s="44"/>
      <c r="C41" s="13"/>
    </row>
    <row r="42" spans="1:6" x14ac:dyDescent="0.25">
      <c r="A42" s="44"/>
      <c r="C42" s="13"/>
    </row>
    <row r="43" spans="1:6" x14ac:dyDescent="0.25">
      <c r="C43" s="13"/>
    </row>
    <row r="44" spans="1:6" x14ac:dyDescent="0.25">
      <c r="C44" s="13"/>
    </row>
    <row r="45" spans="1:6" x14ac:dyDescent="0.25">
      <c r="C45" s="13"/>
    </row>
    <row r="46" spans="1:6" x14ac:dyDescent="0.25">
      <c r="C46" s="13"/>
    </row>
    <row r="47" spans="1:6" x14ac:dyDescent="0.25">
      <c r="C47" s="13"/>
    </row>
    <row r="48" spans="1:6" x14ac:dyDescent="0.25">
      <c r="C48" s="13"/>
    </row>
    <row r="49" spans="3:3" x14ac:dyDescent="0.25">
      <c r="C49" s="13"/>
    </row>
    <row r="50" spans="3:3" x14ac:dyDescent="0.25">
      <c r="C50" s="13"/>
    </row>
    <row r="51" spans="3:3" x14ac:dyDescent="0.25">
      <c r="C51" s="13"/>
    </row>
    <row r="52" spans="3:3" x14ac:dyDescent="0.25">
      <c r="C52" s="13"/>
    </row>
    <row r="53" spans="3:3" x14ac:dyDescent="0.25">
      <c r="C53" s="13"/>
    </row>
    <row r="54" spans="3:3" x14ac:dyDescent="0.25">
      <c r="C54" s="13"/>
    </row>
    <row r="55" spans="3:3" x14ac:dyDescent="0.25">
      <c r="C55" s="13"/>
    </row>
    <row r="56" spans="3:3" x14ac:dyDescent="0.25">
      <c r="C56" s="13"/>
    </row>
    <row r="57" spans="3:3" x14ac:dyDescent="0.25">
      <c r="C57" s="13"/>
    </row>
    <row r="58" spans="3:3" x14ac:dyDescent="0.25">
      <c r="C58" s="13"/>
    </row>
    <row r="59" spans="3:3" x14ac:dyDescent="0.25">
      <c r="C59" s="13"/>
    </row>
    <row r="60" spans="3:3" x14ac:dyDescent="0.25">
      <c r="C60" s="13"/>
    </row>
    <row r="61" spans="3:3" x14ac:dyDescent="0.25">
      <c r="C61" s="13"/>
    </row>
    <row r="62" spans="3:3" x14ac:dyDescent="0.25">
      <c r="C62" s="13"/>
    </row>
    <row r="63" spans="3:3" x14ac:dyDescent="0.25">
      <c r="C63" s="13"/>
    </row>
    <row r="64" spans="3:3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187" spans="3:3" x14ac:dyDescent="0.25">
      <c r="C187" s="12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29:G40 G14:G25 G9:G12">
    <cfRule type="containsText" dxfId="63" priority="331" operator="containsText" text="New Tag Required">
      <formula>NOT(ISERROR(SEARCH("New Tag Required",G9)))</formula>
    </cfRule>
  </conditionalFormatting>
  <conditionalFormatting sqref="D14:D86 D6:D12">
    <cfRule type="containsText" dxfId="62" priority="330" operator="containsText" text="Yes">
      <formula>NOT(ISERROR(SEARCH("Yes",D6)))</formula>
    </cfRule>
  </conditionalFormatting>
  <conditionalFormatting sqref="H29:H86 H187:H408 H14:H25 H9:H12">
    <cfRule type="containsText" dxfId="61" priority="318" operator="containsText" text="New Sign Required">
      <formula>NOT(ISERROR(SEARCH("New Sign Required",H9)))</formula>
    </cfRule>
  </conditionalFormatting>
  <conditionalFormatting sqref="G29:G86 G14:H25 G9:H12">
    <cfRule type="containsText" dxfId="60" priority="317" operator="containsText" text="Action Required">
      <formula>NOT(ISERROR(SEARCH("Action Required",G9)))</formula>
    </cfRule>
  </conditionalFormatting>
  <conditionalFormatting sqref="H29:H86">
    <cfRule type="containsText" dxfId="59" priority="316" operator="containsText" text="Action Required">
      <formula>NOT(ISERROR(SEARCH("Action Required",H29)))</formula>
    </cfRule>
  </conditionalFormatting>
  <conditionalFormatting sqref="G26">
    <cfRule type="containsText" dxfId="58" priority="258" operator="containsText" text="New Tag Required">
      <formula>NOT(ISERROR(SEARCH("New Tag Required",G26)))</formula>
    </cfRule>
  </conditionalFormatting>
  <conditionalFormatting sqref="H26">
    <cfRule type="containsText" dxfId="57" priority="256" operator="containsText" text="New Sign Required">
      <formula>NOT(ISERROR(SEARCH("New Sign Required",H26)))</formula>
    </cfRule>
  </conditionalFormatting>
  <conditionalFormatting sqref="G26">
    <cfRule type="containsText" dxfId="56" priority="255" operator="containsText" text="Action Required">
      <formula>NOT(ISERROR(SEARCH("Action Required",G26)))</formula>
    </cfRule>
  </conditionalFormatting>
  <conditionalFormatting sqref="H26">
    <cfRule type="containsText" dxfId="55" priority="254" operator="containsText" text="Action Required">
      <formula>NOT(ISERROR(SEARCH("Action Required",H26)))</formula>
    </cfRule>
  </conditionalFormatting>
  <conditionalFormatting sqref="D87:D186">
    <cfRule type="containsText" dxfId="54" priority="250" operator="containsText" text="Yes">
      <formula>NOT(ISERROR(SEARCH("Yes",D87)))</formula>
    </cfRule>
  </conditionalFormatting>
  <conditionalFormatting sqref="H87:H186">
    <cfRule type="containsText" dxfId="53" priority="249" operator="containsText" text="New Sign Required">
      <formula>NOT(ISERROR(SEARCH("New Sign Required",H87)))</formula>
    </cfRule>
  </conditionalFormatting>
  <conditionalFormatting sqref="G87:G186">
    <cfRule type="containsText" dxfId="52" priority="248" operator="containsText" text="Action Required">
      <formula>NOT(ISERROR(SEARCH("Action Required",G87)))</formula>
    </cfRule>
  </conditionalFormatting>
  <conditionalFormatting sqref="H87:H186">
    <cfRule type="containsText" dxfId="51" priority="247" operator="containsText" text="Action Required">
      <formula>NOT(ISERROR(SEARCH("Action Required",H87)))</formula>
    </cfRule>
  </conditionalFormatting>
  <conditionalFormatting sqref="J2:N2">
    <cfRule type="cellIs" dxfId="50" priority="224" operator="notEqual">
      <formula>0</formula>
    </cfRule>
  </conditionalFormatting>
  <conditionalFormatting sqref="J14:J21 J7:J12">
    <cfRule type="cellIs" dxfId="49" priority="223" operator="equal">
      <formula>0</formula>
    </cfRule>
  </conditionalFormatting>
  <conditionalFormatting sqref="M14:M21 M7:M12">
    <cfRule type="cellIs" dxfId="48" priority="222" operator="equal">
      <formula>0</formula>
    </cfRule>
  </conditionalFormatting>
  <conditionalFormatting sqref="M14:M21 J14:J21 M7:M12 J7:J12">
    <cfRule type="cellIs" dxfId="47" priority="219" operator="equal">
      <formula>"In Progress"</formula>
    </cfRule>
    <cfRule type="cellIs" dxfId="46" priority="220" operator="equal">
      <formula>"Log Issues"</formula>
    </cfRule>
    <cfRule type="cellIs" dxfId="45" priority="221" operator="equal">
      <formula>"N/A"</formula>
    </cfRule>
  </conditionalFormatting>
  <conditionalFormatting sqref="K10:L10 K7:K9">
    <cfRule type="expression" dxfId="44" priority="218">
      <formula>$J7="Log Issues"</formula>
    </cfRule>
  </conditionalFormatting>
  <conditionalFormatting sqref="H1:H5 H14:H1048576 H9:H12">
    <cfRule type="containsText" dxfId="43" priority="211" operator="containsText" text="Remove Old Sign">
      <formula>NOT(ISERROR(SEARCH("Remove Old Sign",H1)))</formula>
    </cfRule>
    <cfRule type="containsText" dxfId="42" priority="212" operator="containsText" text="Move Sign to New Location">
      <formula>NOT(ISERROR(SEARCH("Move Sign to New Location",H1)))</formula>
    </cfRule>
  </conditionalFormatting>
  <conditionalFormatting sqref="G1:G5 G14:G1048576 G9:G12">
    <cfRule type="containsText" dxfId="41" priority="210" operator="containsText" text="Remove Old Tag">
      <formula>NOT(ISERROR(SEARCH("Remove Old Tag",G1)))</formula>
    </cfRule>
  </conditionalFormatting>
  <conditionalFormatting sqref="D9">
    <cfRule type="containsText" dxfId="40" priority="182" operator="containsText" text="Yes">
      <formula>NOT(ISERROR(SEARCH("Yes",D9)))</formula>
    </cfRule>
  </conditionalFormatting>
  <conditionalFormatting sqref="D10">
    <cfRule type="containsText" dxfId="39" priority="164" operator="containsText" text="Yes">
      <formula>NOT(ISERROR(SEARCH("Yes",D10)))</formula>
    </cfRule>
  </conditionalFormatting>
  <conditionalFormatting sqref="H9">
    <cfRule type="containsText" dxfId="38" priority="148" operator="containsText" text="New Tag Required">
      <formula>NOT(ISERROR(SEARCH("New Tag Required",H9)))</formula>
    </cfRule>
  </conditionalFormatting>
  <conditionalFormatting sqref="H9">
    <cfRule type="containsText" dxfId="37" priority="147" operator="containsText" text="Action Required">
      <formula>NOT(ISERROR(SEARCH("Action Required",H9)))</formula>
    </cfRule>
  </conditionalFormatting>
  <conditionalFormatting sqref="H9">
    <cfRule type="containsText" dxfId="36" priority="146" operator="containsText" text="New Tag Required">
      <formula>NOT(ISERROR(SEARCH("New Tag Required",H9)))</formula>
    </cfRule>
  </conditionalFormatting>
  <conditionalFormatting sqref="H9">
    <cfRule type="containsText" dxfId="35" priority="145" operator="containsText" text="Action Required">
      <formula>NOT(ISERROR(SEARCH("Action Required",H9)))</formula>
    </cfRule>
  </conditionalFormatting>
  <conditionalFormatting sqref="H9">
    <cfRule type="containsText" dxfId="34" priority="144" operator="containsText" text="Remove Old Tag">
      <formula>NOT(ISERROR(SEARCH("Remove Old Tag",H9)))</formula>
    </cfRule>
  </conditionalFormatting>
  <conditionalFormatting sqref="J8">
    <cfRule type="cellIs" dxfId="33" priority="87" operator="equal">
      <formula>0</formula>
    </cfRule>
  </conditionalFormatting>
  <conditionalFormatting sqref="M8">
    <cfRule type="cellIs" dxfId="32" priority="86" operator="equal">
      <formula>0</formula>
    </cfRule>
  </conditionalFormatting>
  <conditionalFormatting sqref="J8 M8">
    <cfRule type="cellIs" dxfId="31" priority="83" operator="equal">
      <formula>"In Progress"</formula>
    </cfRule>
    <cfRule type="cellIs" dxfId="30" priority="84" operator="equal">
      <formula>"Log Issues"</formula>
    </cfRule>
    <cfRule type="cellIs" dxfId="29" priority="85" operator="equal">
      <formula>"N/A"</formula>
    </cfRule>
  </conditionalFormatting>
  <conditionalFormatting sqref="G6:G8">
    <cfRule type="containsText" dxfId="28" priority="29" operator="containsText" text="New Tag Required">
      <formula>NOT(ISERROR(SEARCH("New Tag Required",G6)))</formula>
    </cfRule>
  </conditionalFormatting>
  <conditionalFormatting sqref="G6:G8">
    <cfRule type="containsText" dxfId="27" priority="28" operator="containsText" text="Action Required">
      <formula>NOT(ISERROR(SEARCH("Action Required",G6)))</formula>
    </cfRule>
  </conditionalFormatting>
  <conditionalFormatting sqref="G6:G8">
    <cfRule type="containsText" dxfId="26" priority="27" operator="containsText" text="Remove Old Tag">
      <formula>NOT(ISERROR(SEARCH("Remove Old Tag",G6)))</formula>
    </cfRule>
  </conditionalFormatting>
  <conditionalFormatting sqref="H6:H8">
    <cfRule type="containsText" dxfId="25" priority="23" operator="containsText" text="New Sign Required">
      <formula>NOT(ISERROR(SEARCH("New Sign Required",H6)))</formula>
    </cfRule>
  </conditionalFormatting>
  <conditionalFormatting sqref="H6:H8">
    <cfRule type="containsText" dxfId="24" priority="22" operator="containsText" text="Action Required">
      <formula>NOT(ISERROR(SEARCH("Action Required",H6)))</formula>
    </cfRule>
  </conditionalFormatting>
  <conditionalFormatting sqref="H6:H8">
    <cfRule type="containsText" dxfId="23" priority="20" operator="containsText" text="Remove Old Sign">
      <formula>NOT(ISERROR(SEARCH("Remove Old Sign",H6)))</formula>
    </cfRule>
    <cfRule type="containsText" dxfId="22" priority="21" operator="containsText" text="Move Sign to New Location">
      <formula>NOT(ISERROR(SEARCH("Move Sign to New Location",H6)))</formula>
    </cfRule>
  </conditionalFormatting>
  <conditionalFormatting sqref="G13">
    <cfRule type="containsText" dxfId="21" priority="15" operator="containsText" text="New Tag Required">
      <formula>NOT(ISERROR(SEARCH("New Tag Required",G13)))</formula>
    </cfRule>
  </conditionalFormatting>
  <conditionalFormatting sqref="D13">
    <cfRule type="containsText" dxfId="20" priority="14" operator="containsText" text="Yes">
      <formula>NOT(ISERROR(SEARCH("Yes",D13)))</formula>
    </cfRule>
  </conditionalFormatting>
  <conditionalFormatting sqref="H13">
    <cfRule type="containsText" dxfId="19" priority="13" operator="containsText" text="New Sign Required">
      <formula>NOT(ISERROR(SEARCH("New Sign Required",H13)))</formula>
    </cfRule>
  </conditionalFormatting>
  <conditionalFormatting sqref="G13:H13">
    <cfRule type="containsText" dxfId="18" priority="12" operator="containsText" text="Action Required">
      <formula>NOT(ISERROR(SEARCH("Action Required",G13)))</formula>
    </cfRule>
  </conditionalFormatting>
  <conditionalFormatting sqref="J13">
    <cfRule type="cellIs" dxfId="17" priority="11" operator="equal">
      <formula>0</formula>
    </cfRule>
  </conditionalFormatting>
  <conditionalFormatting sqref="J13">
    <cfRule type="cellIs" dxfId="16" priority="8" operator="equal">
      <formula>"In Progress"</formula>
    </cfRule>
    <cfRule type="cellIs" dxfId="15" priority="9" operator="equal">
      <formula>"Log Issues"</formula>
    </cfRule>
    <cfRule type="cellIs" dxfId="14" priority="10" operator="equal">
      <formula>"N/A"</formula>
    </cfRule>
  </conditionalFormatting>
  <conditionalFormatting sqref="H13">
    <cfRule type="containsText" dxfId="13" priority="6" operator="containsText" text="Remove Old Sign">
      <formula>NOT(ISERROR(SEARCH("Remove Old Sign",H13)))</formula>
    </cfRule>
    <cfRule type="containsText" dxfId="12" priority="7" operator="containsText" text="Move Sign to New Location">
      <formula>NOT(ISERROR(SEARCH("Move Sign to New Location",H13)))</formula>
    </cfRule>
  </conditionalFormatting>
  <conditionalFormatting sqref="G13">
    <cfRule type="containsText" dxfId="11" priority="5" operator="containsText" text="Remove Old Tag">
      <formula>NOT(ISERROR(SEARCH("Remove Old Tag",G13)))</formula>
    </cfRule>
  </conditionalFormatting>
  <conditionalFormatting sqref="N8">
    <cfRule type="expression" dxfId="10" priority="370">
      <formula>$M9="Log Issues"</formula>
    </cfRule>
  </conditionalFormatting>
  <conditionalFormatting sqref="N7">
    <cfRule type="expression" dxfId="9" priority="371">
      <formula>#REF!="Log Issues"</formula>
    </cfRule>
  </conditionalFormatting>
  <conditionalFormatting sqref="N9">
    <cfRule type="expression" dxfId="8" priority="406">
      <formula>#REF!="Log Issues"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H26 H29:H186 H6:H8</xm:sqref>
        </x14:dataValidation>
        <x14:dataValidation type="list" allowBlank="1" showInputMessage="1" showErrorMessage="1">
          <x14:formula1>
            <xm:f>Lookup!$A$1:$A$4</xm:f>
          </x14:formula1>
          <xm:sqref>G26 G29:G186 G6:G8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C26:C186 C6:C9</xm:sqref>
        </x14:dataValidation>
        <x14:dataValidation type="list" allowBlank="1" showInputMessage="1" showErrorMessage="1">
          <x14:formula1>
            <xm:f>Lookup!$F$1:$F$8</xm:f>
          </x14:formula1>
          <xm:sqref>M14:M21 M7:M12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C10:C25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G9:H25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O7:O9</xm:sqref>
        </x14:dataValidation>
        <x14:dataValidation type="list" allowBlank="1" showInputMessage="1" showErrorMessage="1">
          <x14:formula1>
            <xm:f>Lookup!$F$1:$F$7</xm:f>
          </x14:formula1>
          <xm:sqref>J7:J21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="90" zoomScaleNormal="90" workbookViewId="0">
      <selection activeCell="C7" sqref="C7"/>
    </sheetView>
  </sheetViews>
  <sheetFormatPr defaultColWidth="9.140625" defaultRowHeight="15" x14ac:dyDescent="0.25"/>
  <cols>
    <col min="1" max="1" width="22.42578125" style="67" bestFit="1" customWidth="1"/>
    <col min="2" max="2" width="42.140625" style="67" customWidth="1"/>
    <col min="3" max="3" width="18.42578125" style="61" bestFit="1" customWidth="1"/>
    <col min="4" max="4" width="14.28515625" style="61" bestFit="1" customWidth="1"/>
    <col min="5" max="5" width="29.7109375" style="61" customWidth="1"/>
    <col min="6" max="6" width="13.28515625" style="61" bestFit="1" customWidth="1"/>
    <col min="7" max="8" width="18.5703125" style="61" customWidth="1"/>
    <col min="9" max="10" width="26.85546875" style="62" customWidth="1"/>
    <col min="11" max="16384" width="9.140625" style="61"/>
  </cols>
  <sheetData>
    <row r="1" spans="1:10" x14ac:dyDescent="0.25">
      <c r="A1" s="57" t="s">
        <v>7</v>
      </c>
      <c r="B1" s="75" t="s">
        <v>95</v>
      </c>
      <c r="C1" s="58"/>
      <c r="D1" s="59" t="s">
        <v>10</v>
      </c>
      <c r="E1" s="60">
        <f>'KD Changes'!G1</f>
        <v>43812</v>
      </c>
    </row>
    <row r="2" spans="1:10" ht="15" customHeight="1" x14ac:dyDescent="0.25">
      <c r="A2" s="63" t="s">
        <v>8</v>
      </c>
      <c r="B2" s="75" t="s">
        <v>78</v>
      </c>
      <c r="C2" s="64"/>
      <c r="D2" s="65" t="s">
        <v>12</v>
      </c>
      <c r="E2" s="66" t="str">
        <f>'KD Changes'!G2</f>
        <v>Nicole Kline</v>
      </c>
    </row>
    <row r="3" spans="1:10" x14ac:dyDescent="0.25">
      <c r="B3" s="68"/>
    </row>
    <row r="5" spans="1:10" s="71" customFormat="1" ht="24" customHeight="1" thickBot="1" x14ac:dyDescent="0.3">
      <c r="A5" s="69" t="s">
        <v>59</v>
      </c>
      <c r="B5" s="70" t="s">
        <v>60</v>
      </c>
      <c r="C5" s="70" t="s">
        <v>61</v>
      </c>
      <c r="D5" s="70" t="s">
        <v>62</v>
      </c>
      <c r="E5" s="70" t="s">
        <v>17</v>
      </c>
    </row>
    <row r="6" spans="1:10" ht="18" customHeight="1" thickTop="1" x14ac:dyDescent="0.25">
      <c r="A6" s="76" t="s">
        <v>85</v>
      </c>
      <c r="B6" s="77" t="s">
        <v>86</v>
      </c>
      <c r="C6" s="72" t="s">
        <v>74</v>
      </c>
      <c r="D6" s="13">
        <v>196</v>
      </c>
      <c r="E6" s="61" t="s">
        <v>93</v>
      </c>
      <c r="G6" s="71"/>
      <c r="H6" s="71"/>
      <c r="I6" s="61"/>
      <c r="J6" s="61"/>
    </row>
    <row r="7" spans="1:10" ht="18" customHeight="1" x14ac:dyDescent="0.25">
      <c r="A7" s="76" t="s">
        <v>87</v>
      </c>
      <c r="B7" s="77" t="s">
        <v>88</v>
      </c>
      <c r="C7" s="72" t="s">
        <v>74</v>
      </c>
      <c r="D7" s="13">
        <v>306</v>
      </c>
      <c r="E7" s="61" t="s">
        <v>93</v>
      </c>
      <c r="F7" s="73"/>
      <c r="G7" s="71"/>
      <c r="H7" s="71"/>
    </row>
    <row r="8" spans="1:10" ht="18" customHeight="1" x14ac:dyDescent="0.25">
      <c r="A8" s="76" t="s">
        <v>89</v>
      </c>
      <c r="B8" s="77" t="s">
        <v>90</v>
      </c>
      <c r="C8" s="72" t="s">
        <v>64</v>
      </c>
      <c r="D8" s="13">
        <v>109</v>
      </c>
      <c r="E8" s="61" t="s">
        <v>94</v>
      </c>
    </row>
    <row r="9" spans="1:10" ht="18" customHeight="1" x14ac:dyDescent="0.25">
      <c r="B9" s="74"/>
      <c r="C9" s="72"/>
    </row>
    <row r="10" spans="1:10" ht="18" customHeight="1" x14ac:dyDescent="0.25">
      <c r="B10" s="74"/>
      <c r="C10" s="72"/>
    </row>
    <row r="11" spans="1:10" ht="18" customHeight="1" x14ac:dyDescent="0.25">
      <c r="B11" s="74"/>
      <c r="C11" s="72"/>
    </row>
    <row r="12" spans="1:10" ht="18" customHeight="1" x14ac:dyDescent="0.25">
      <c r="B12" s="74"/>
      <c r="C12" s="72"/>
    </row>
    <row r="13" spans="1:10" ht="18" customHeight="1" x14ac:dyDescent="0.25">
      <c r="B13" s="74"/>
      <c r="C13" s="72"/>
    </row>
    <row r="14" spans="1:10" ht="18" customHeight="1" x14ac:dyDescent="0.25">
      <c r="B14" s="74"/>
      <c r="C14" s="72"/>
    </row>
    <row r="15" spans="1:10" ht="18" customHeight="1" x14ac:dyDescent="0.25">
      <c r="B15" s="74"/>
      <c r="C15" s="72"/>
    </row>
    <row r="16" spans="1:10" ht="18" customHeight="1" x14ac:dyDescent="0.25">
      <c r="B16" s="74"/>
      <c r="C16" s="72"/>
    </row>
    <row r="17" spans="2:3" ht="18" customHeight="1" x14ac:dyDescent="0.25">
      <c r="B17" s="74"/>
      <c r="C17" s="72"/>
    </row>
    <row r="18" spans="2:3" ht="18" customHeight="1" x14ac:dyDescent="0.25">
      <c r="B18" s="74"/>
      <c r="C18" s="72"/>
    </row>
    <row r="19" spans="2:3" ht="18" customHeight="1" x14ac:dyDescent="0.25">
      <c r="B19" s="74"/>
      <c r="C19" s="72"/>
    </row>
    <row r="20" spans="2:3" ht="18" customHeight="1" x14ac:dyDescent="0.25">
      <c r="B20" s="74"/>
      <c r="C20" s="72"/>
    </row>
    <row r="21" spans="2:3" ht="18" customHeight="1" x14ac:dyDescent="0.25">
      <c r="B21" s="74"/>
      <c r="C21" s="72"/>
    </row>
    <row r="22" spans="2:3" ht="18" customHeight="1" x14ac:dyDescent="0.25">
      <c r="B22" s="74"/>
      <c r="C22" s="72"/>
    </row>
    <row r="23" spans="2:3" ht="18" customHeight="1" x14ac:dyDescent="0.25">
      <c r="B23" s="74"/>
      <c r="C23" s="72"/>
    </row>
    <row r="24" spans="2:3" ht="18" customHeight="1" x14ac:dyDescent="0.25">
      <c r="B24" s="74"/>
      <c r="C24" s="72"/>
    </row>
    <row r="25" spans="2:3" ht="18" customHeight="1" x14ac:dyDescent="0.25">
      <c r="B25" s="74"/>
      <c r="C25" s="72"/>
    </row>
    <row r="26" spans="2:3" ht="18" customHeight="1" x14ac:dyDescent="0.25">
      <c r="B26" s="74"/>
      <c r="C26" s="72"/>
    </row>
    <row r="27" spans="2:3" ht="18" customHeight="1" x14ac:dyDescent="0.25">
      <c r="B27" s="74"/>
      <c r="C27" s="72"/>
    </row>
    <row r="28" spans="2:3" ht="18" customHeight="1" x14ac:dyDescent="0.25">
      <c r="B28" s="74"/>
      <c r="C28" s="72"/>
    </row>
    <row r="29" spans="2:3" ht="18" customHeight="1" x14ac:dyDescent="0.25">
      <c r="B29" s="74"/>
      <c r="C29" s="72"/>
    </row>
    <row r="30" spans="2:3" ht="18" customHeight="1" x14ac:dyDescent="0.25">
      <c r="B30" s="74"/>
      <c r="C30" s="72"/>
    </row>
    <row r="31" spans="2:3" x14ac:dyDescent="0.25">
      <c r="B31" s="74"/>
      <c r="C31" s="72"/>
    </row>
    <row r="32" spans="2:3" x14ac:dyDescent="0.25">
      <c r="B32" s="74"/>
      <c r="C32" s="72"/>
    </row>
    <row r="33" spans="2:3" x14ac:dyDescent="0.25">
      <c r="B33" s="74"/>
      <c r="C33" s="72"/>
    </row>
    <row r="34" spans="2:3" x14ac:dyDescent="0.25">
      <c r="B34" s="74"/>
      <c r="C34" s="72"/>
    </row>
    <row r="35" spans="2:3" x14ac:dyDescent="0.25">
      <c r="B35" s="74"/>
      <c r="C35" s="72"/>
    </row>
    <row r="36" spans="2:3" x14ac:dyDescent="0.25">
      <c r="B36" s="74"/>
      <c r="C36" s="72"/>
    </row>
    <row r="37" spans="2:3" x14ac:dyDescent="0.25">
      <c r="B37" s="74"/>
      <c r="C37" s="72"/>
    </row>
    <row r="38" spans="2:3" x14ac:dyDescent="0.25">
      <c r="B38" s="74"/>
      <c r="C38" s="72"/>
    </row>
    <row r="39" spans="2:3" x14ac:dyDescent="0.25">
      <c r="B39" s="74"/>
      <c r="C39" s="72"/>
    </row>
    <row r="40" spans="2:3" x14ac:dyDescent="0.25">
      <c r="B40" s="74"/>
    </row>
    <row r="41" spans="2:3" x14ac:dyDescent="0.25">
      <c r="B41" s="74"/>
    </row>
    <row r="42" spans="2:3" x14ac:dyDescent="0.25">
      <c r="B42" s="74"/>
    </row>
    <row r="43" spans="2:3" x14ac:dyDescent="0.25">
      <c r="B43" s="74"/>
    </row>
    <row r="44" spans="2:3" x14ac:dyDescent="0.25">
      <c r="B44" s="74"/>
    </row>
    <row r="45" spans="2:3" x14ac:dyDescent="0.25">
      <c r="B45" s="74"/>
    </row>
    <row r="46" spans="2:3" x14ac:dyDescent="0.25">
      <c r="B46" s="74"/>
    </row>
    <row r="47" spans="2:3" x14ac:dyDescent="0.25">
      <c r="B47" s="74"/>
    </row>
    <row r="48" spans="2:3" x14ac:dyDescent="0.25">
      <c r="B48" s="74"/>
    </row>
    <row r="49" spans="2:2" x14ac:dyDescent="0.25">
      <c r="B49" s="74"/>
    </row>
    <row r="50" spans="2:2" x14ac:dyDescent="0.25">
      <c r="B50" s="74"/>
    </row>
    <row r="51" spans="2:2" x14ac:dyDescent="0.25">
      <c r="B51" s="74"/>
    </row>
    <row r="52" spans="2:2" x14ac:dyDescent="0.25">
      <c r="B52" s="74"/>
    </row>
    <row r="53" spans="2:2" x14ac:dyDescent="0.25">
      <c r="B53" s="74"/>
    </row>
    <row r="54" spans="2:2" x14ac:dyDescent="0.25">
      <c r="B54" s="74"/>
    </row>
    <row r="55" spans="2:2" x14ac:dyDescent="0.25">
      <c r="B55" s="74"/>
    </row>
    <row r="56" spans="2:2" x14ac:dyDescent="0.25">
      <c r="B56" s="74"/>
    </row>
    <row r="57" spans="2:2" x14ac:dyDescent="0.25">
      <c r="B57" s="74"/>
    </row>
    <row r="58" spans="2:2" x14ac:dyDescent="0.25">
      <c r="B58" s="74"/>
    </row>
    <row r="59" spans="2:2" x14ac:dyDescent="0.25">
      <c r="B59" s="74"/>
    </row>
    <row r="60" spans="2:2" x14ac:dyDescent="0.25">
      <c r="B60" s="74"/>
    </row>
    <row r="61" spans="2:2" x14ac:dyDescent="0.25">
      <c r="B61" s="74"/>
    </row>
    <row r="62" spans="2:2" x14ac:dyDescent="0.25">
      <c r="B62" s="74"/>
    </row>
    <row r="63" spans="2:2" x14ac:dyDescent="0.25">
      <c r="B63" s="74"/>
    </row>
    <row r="64" spans="2:2" x14ac:dyDescent="0.25">
      <c r="B64" s="74"/>
    </row>
    <row r="65" spans="2:2" x14ac:dyDescent="0.25">
      <c r="B65" s="74"/>
    </row>
    <row r="66" spans="2:2" x14ac:dyDescent="0.25">
      <c r="B66" s="74"/>
    </row>
    <row r="67" spans="2:2" x14ac:dyDescent="0.25">
      <c r="B67" s="74"/>
    </row>
    <row r="68" spans="2:2" x14ac:dyDescent="0.25">
      <c r="B68" s="74"/>
    </row>
    <row r="69" spans="2:2" x14ac:dyDescent="0.25">
      <c r="B69" s="74"/>
    </row>
    <row r="70" spans="2:2" x14ac:dyDescent="0.25">
      <c r="B70" s="74"/>
    </row>
    <row r="71" spans="2:2" x14ac:dyDescent="0.25">
      <c r="B71" s="74"/>
    </row>
    <row r="72" spans="2:2" x14ac:dyDescent="0.25">
      <c r="B72" s="74"/>
    </row>
    <row r="73" spans="2:2" x14ac:dyDescent="0.25">
      <c r="B73" s="74"/>
    </row>
    <row r="74" spans="2:2" x14ac:dyDescent="0.25">
      <c r="B74" s="74"/>
    </row>
    <row r="75" spans="2:2" x14ac:dyDescent="0.25">
      <c r="B75" s="74"/>
    </row>
    <row r="76" spans="2:2" x14ac:dyDescent="0.25">
      <c r="B76" s="74"/>
    </row>
    <row r="77" spans="2:2" x14ac:dyDescent="0.25">
      <c r="B77" s="74"/>
    </row>
    <row r="78" spans="2:2" x14ac:dyDescent="0.25">
      <c r="B78" s="74"/>
    </row>
    <row r="79" spans="2:2" x14ac:dyDescent="0.25">
      <c r="B79" s="74"/>
    </row>
    <row r="80" spans="2:2" x14ac:dyDescent="0.25">
      <c r="B80" s="74"/>
    </row>
    <row r="81" spans="2:2" x14ac:dyDescent="0.25">
      <c r="B81" s="74"/>
    </row>
    <row r="82" spans="2:2" x14ac:dyDescent="0.25">
      <c r="B82" s="74"/>
    </row>
    <row r="83" spans="2:2" x14ac:dyDescent="0.25">
      <c r="B83" s="74"/>
    </row>
    <row r="84" spans="2:2" x14ac:dyDescent="0.25">
      <c r="B84" s="74"/>
    </row>
    <row r="85" spans="2:2" x14ac:dyDescent="0.25">
      <c r="B85" s="74"/>
    </row>
    <row r="86" spans="2:2" x14ac:dyDescent="0.25">
      <c r="B86" s="74"/>
    </row>
    <row r="87" spans="2:2" x14ac:dyDescent="0.25">
      <c r="B87" s="74"/>
    </row>
    <row r="88" spans="2:2" x14ac:dyDescent="0.25">
      <c r="B88" s="74"/>
    </row>
    <row r="89" spans="2:2" x14ac:dyDescent="0.25">
      <c r="B89" s="74"/>
    </row>
    <row r="90" spans="2:2" x14ac:dyDescent="0.25">
      <c r="B90" s="74"/>
    </row>
    <row r="91" spans="2:2" x14ac:dyDescent="0.25">
      <c r="B91" s="74"/>
    </row>
    <row r="92" spans="2:2" x14ac:dyDescent="0.25">
      <c r="B92" s="74"/>
    </row>
    <row r="93" spans="2:2" x14ac:dyDescent="0.25">
      <c r="B93" s="74"/>
    </row>
    <row r="94" spans="2:2" x14ac:dyDescent="0.25">
      <c r="B94" s="74"/>
    </row>
    <row r="95" spans="2:2" x14ac:dyDescent="0.25">
      <c r="B95" s="74"/>
    </row>
    <row r="96" spans="2:2" x14ac:dyDescent="0.25">
      <c r="B96" s="74"/>
    </row>
    <row r="97" spans="2:2" x14ac:dyDescent="0.25">
      <c r="B97" s="74"/>
    </row>
    <row r="98" spans="2:2" x14ac:dyDescent="0.25">
      <c r="B98" s="74"/>
    </row>
    <row r="99" spans="2:2" x14ac:dyDescent="0.25">
      <c r="B99" s="74"/>
    </row>
    <row r="100" spans="2:2" x14ac:dyDescent="0.25">
      <c r="B100" s="74"/>
    </row>
    <row r="101" spans="2:2" x14ac:dyDescent="0.25">
      <c r="B101" s="74"/>
    </row>
    <row r="102" spans="2:2" x14ac:dyDescent="0.25">
      <c r="B102" s="74"/>
    </row>
    <row r="103" spans="2:2" x14ac:dyDescent="0.25">
      <c r="B103" s="74"/>
    </row>
    <row r="104" spans="2:2" x14ac:dyDescent="0.25">
      <c r="B104" s="74"/>
    </row>
    <row r="105" spans="2:2" x14ac:dyDescent="0.25">
      <c r="B105" s="74"/>
    </row>
    <row r="106" spans="2:2" x14ac:dyDescent="0.25">
      <c r="B106" s="74"/>
    </row>
    <row r="107" spans="2:2" x14ac:dyDescent="0.25">
      <c r="B107" s="74"/>
    </row>
    <row r="108" spans="2:2" x14ac:dyDescent="0.25">
      <c r="B108" s="74"/>
    </row>
  </sheetData>
  <sheetProtection insertRows="0" deleteRows="0" selectLockedCells="1"/>
  <conditionalFormatting sqref="D8:D11">
    <cfRule type="containsText" dxfId="7" priority="17" operator="containsText" text="Yes">
      <formula>NOT(ISERROR(SEARCH("Yes",D8)))</formula>
    </cfRule>
  </conditionalFormatting>
  <conditionalFormatting sqref="H8:H232">
    <cfRule type="containsText" dxfId="6" priority="16" operator="containsText" text="New Sign Required">
      <formula>NOT(ISERROR(SEARCH("New Sign Required",H8)))</formula>
    </cfRule>
  </conditionalFormatting>
  <conditionalFormatting sqref="G8:H11">
    <cfRule type="containsText" dxfId="5" priority="15" operator="containsText" text="Action Required">
      <formula>NOT(ISERROR(SEARCH("Action Required",G8)))</formula>
    </cfRule>
  </conditionalFormatting>
  <conditionalFormatting sqref="H1:H4 G5:G6 H8:H1048576">
    <cfRule type="containsText" dxfId="4" priority="4" operator="containsText" text="Remove Old Sign">
      <formula>NOT(ISERROR(SEARCH("Remove Old Sign",G1)))</formula>
    </cfRule>
    <cfRule type="containsText" dxfId="3" priority="5" operator="containsText" text="Move Sign to New Location">
      <formula>NOT(ISERROR(SEARCH("Move Sign to New Location",G1)))</formula>
    </cfRule>
  </conditionalFormatting>
  <conditionalFormatting sqref="G3:G4 E1:E2 F5:F6 G8:G1048576">
    <cfRule type="containsText" dxfId="2" priority="3" operator="containsText" text="Remove Old Tag">
      <formula>NOT(ISERROR(SEARCH("Remove Old Tag",E1)))</formula>
    </cfRule>
  </conditionalFormatting>
  <conditionalFormatting sqref="G7">
    <cfRule type="containsText" dxfId="1" priority="1" operator="containsText" text="Remove Old Sign">
      <formula>NOT(ISERROR(SEARCH("Remove Old Sign",G7)))</formula>
    </cfRule>
    <cfRule type="containsText" dxfId="0" priority="2" operator="containsText" text="Move Sign to New Location">
      <formula>NOT(ISERROR(SEARCH("Move Sign to New Location",G7)))</formula>
    </cfRule>
  </conditionalFormatting>
  <dataValidations count="1">
    <dataValidation type="list" allowBlank="1" showInputMessage="1" showErrorMessage="1" sqref="H12:H21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G8:H11</xm:sqref>
        </x14:dataValidation>
        <x14:dataValidation type="list" allowBlank="1" showInputMessage="1" showErrorMessage="1">
          <x14:formula1>
            <xm:f>Lookup!$G$1:$G$7</xm:f>
          </x14:formula1>
          <xm:sqref>C6:C39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77</v>
      </c>
      <c r="E9" s="7" t="s">
        <v>30</v>
      </c>
    </row>
    <row r="10" spans="1:7" s="1" customFormat="1" x14ac:dyDescent="0.25">
      <c r="E10" s="11" t="s">
        <v>48</v>
      </c>
    </row>
    <row r="11" spans="1:7" x14ac:dyDescent="0.25">
      <c r="E11" s="11" t="s">
        <v>32</v>
      </c>
    </row>
    <row r="12" spans="1:7" x14ac:dyDescent="0.25">
      <c r="E12" s="11" t="s">
        <v>20</v>
      </c>
    </row>
    <row r="13" spans="1:7" x14ac:dyDescent="0.25">
      <c r="E13" s="11" t="s">
        <v>24</v>
      </c>
    </row>
    <row r="14" spans="1:7" x14ac:dyDescent="0.25">
      <c r="E14" s="11" t="s">
        <v>51</v>
      </c>
    </row>
    <row r="15" spans="1:7" x14ac:dyDescent="0.25">
      <c r="E15" s="11" t="s">
        <v>49</v>
      </c>
    </row>
    <row r="16" spans="1:7" x14ac:dyDescent="0.25">
      <c r="E16" s="11" t="s">
        <v>22</v>
      </c>
    </row>
    <row r="17" spans="1:7" x14ac:dyDescent="0.25">
      <c r="E17" s="11" t="s">
        <v>26</v>
      </c>
    </row>
    <row r="18" spans="1:7" x14ac:dyDescent="0.25">
      <c r="E18" s="11" t="s">
        <v>23</v>
      </c>
    </row>
    <row r="19" spans="1:7" x14ac:dyDescent="0.25">
      <c r="E19" s="11" t="s">
        <v>25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University of Kentucky J. David Rosenberg College of Law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0633</v>
      </c>
      <c r="B306" s="3" t="str">
        <f>VLOOKUP(A306,[4]UKBuilding_List!$A$1:$D$376,3,FALSE)</f>
        <v>Davis Marksbury Building</v>
      </c>
      <c r="C306" s="1"/>
    </row>
    <row r="307" spans="1:3" x14ac:dyDescent="0.25">
      <c r="A307" s="2" t="str">
        <f>([4]UKBuilding_List!A307)</f>
        <v>0644</v>
      </c>
      <c r="B307" s="3" t="str">
        <f>VLOOKUP(A307,[4]UKBuilding_List!$A$1:$D$376,3,FALSE)</f>
        <v>Wildcat Coal Lodge</v>
      </c>
      <c r="C307" s="1"/>
    </row>
    <row r="308" spans="1:3" x14ac:dyDescent="0.25">
      <c r="A308" s="2" t="str">
        <f>([4]UKBuilding_List!A308)</f>
        <v>0651</v>
      </c>
      <c r="B308" s="3" t="str">
        <f>VLOOKUP(A308,[4]UKBuilding_List!$A$1:$D$376,3,FALSE)</f>
        <v>Mandrell Hall</v>
      </c>
      <c r="C308" s="1"/>
    </row>
    <row r="309" spans="1:3" x14ac:dyDescent="0.25">
      <c r="A309" s="2" t="str">
        <f>([4]UKBuilding_List!A309)</f>
        <v>0652</v>
      </c>
      <c r="B309" s="3" t="str">
        <f>VLOOKUP(A309,[4]UKBuilding_List!$A$1:$D$376,3,FALSE)</f>
        <v>Bosworth Hall</v>
      </c>
      <c r="C309" s="1"/>
    </row>
    <row r="310" spans="1:3" x14ac:dyDescent="0.25">
      <c r="A310" s="2" t="str">
        <f>([4]UKBuilding_List!A310)</f>
        <v>0653</v>
      </c>
      <c r="B310" s="3" t="str">
        <f>VLOOKUP(A310,[4]UKBuilding_List!$A$1:$D$376,3,FALSE)</f>
        <v>Sanders Hall</v>
      </c>
      <c r="C310" s="1"/>
    </row>
    <row r="311" spans="1:3" x14ac:dyDescent="0.25">
      <c r="A311" s="2" t="str">
        <f>([4]UKBuilding_List!A311)</f>
        <v>0654</v>
      </c>
      <c r="B311" s="3" t="str">
        <f>VLOOKUP(A311,[4]UKBuilding_List!$A$1:$D$376,3,FALSE)</f>
        <v>Building 100</v>
      </c>
      <c r="C311" s="1"/>
    </row>
    <row r="312" spans="1:3" x14ac:dyDescent="0.25">
      <c r="A312" s="2" t="str">
        <f>([4]UKBuilding_List!A312)</f>
        <v>0655</v>
      </c>
      <c r="B312" s="3" t="str">
        <f>VLOOKUP(A312,[4]UKBuilding_List!$A$1:$D$376,3,FALSE)</f>
        <v>Building 200</v>
      </c>
      <c r="C312" s="1"/>
    </row>
    <row r="313" spans="1:3" x14ac:dyDescent="0.25">
      <c r="A313" s="2" t="str">
        <f>([4]UKBuilding_List!A313)</f>
        <v>0656</v>
      </c>
      <c r="B313" s="3" t="str">
        <f>VLOOKUP(A313,[4]UKBuilding_List!$A$1:$D$376,3,FALSE)</f>
        <v>Building 300</v>
      </c>
      <c r="C313" s="1"/>
    </row>
    <row r="314" spans="1:3" x14ac:dyDescent="0.25">
      <c r="A314" s="2" t="str">
        <f>([4]UKBuilding_List!A314)</f>
        <v>0657</v>
      </c>
      <c r="B314" s="3" t="str">
        <f>VLOOKUP(A314,[4]UKBuilding_List!$A$1:$D$376,3,FALSE)</f>
        <v>Building 400</v>
      </c>
      <c r="C314" s="1"/>
    </row>
    <row r="315" spans="1:3" x14ac:dyDescent="0.25">
      <c r="A315" s="2" t="str">
        <f>([4]UKBuilding_List!A315)</f>
        <v>0658</v>
      </c>
      <c r="B315" s="3" t="str">
        <f>VLOOKUP(A315,[4]UKBuilding_List!$A$1:$D$376,3,FALSE)</f>
        <v>Maintenance Bldg.</v>
      </c>
      <c r="C315" s="1"/>
    </row>
    <row r="316" spans="1:3" x14ac:dyDescent="0.25">
      <c r="A316" s="2" t="str">
        <f>([4]UKBuilding_List!A316)</f>
        <v>0659</v>
      </c>
      <c r="B316" s="3" t="str">
        <f>VLOOKUP(A316,[4]UKBuilding_List!$A$1:$D$376,3,FALSE)</f>
        <v>Gas Building</v>
      </c>
      <c r="C316" s="1"/>
    </row>
    <row r="317" spans="1:3" x14ac:dyDescent="0.25">
      <c r="A317" s="2" t="str">
        <f>([4]UKBuilding_List!A317)</f>
        <v>0660</v>
      </c>
      <c r="B317" s="3" t="str">
        <f>VLOOKUP(A317,[4]UKBuilding_List!$A$1:$D$376,3,FALSE)</f>
        <v>Maxwelton Ct. Apts #1</v>
      </c>
      <c r="C317" s="1"/>
    </row>
    <row r="318" spans="1:3" x14ac:dyDescent="0.25">
      <c r="A318" s="2" t="str">
        <f>([4]UKBuilding_List!A318)</f>
        <v>0661</v>
      </c>
      <c r="B318" s="3" t="str">
        <f>VLOOKUP(A318,[4]UKBuilding_List!$A$1:$D$376,3,FALSE)</f>
        <v>Maxwelton Ct. Apts #2</v>
      </c>
      <c r="C318" s="1"/>
    </row>
    <row r="319" spans="1:3" x14ac:dyDescent="0.25">
      <c r="A319" s="2" t="str">
        <f>([4]UKBuilding_List!A319)</f>
        <v>0662</v>
      </c>
      <c r="B319" s="3" t="str">
        <f>VLOOKUP(A319,[4]UKBuilding_List!$A$1:$D$376,3,FALSE)</f>
        <v>Maxwelton Ct. Apts #3</v>
      </c>
      <c r="C319" s="1"/>
    </row>
    <row r="320" spans="1:3" x14ac:dyDescent="0.25">
      <c r="A320" s="2" t="str">
        <f>([4]UKBuilding_List!A320)</f>
        <v>0663</v>
      </c>
      <c r="B320" s="3" t="str">
        <f>VLOOKUP(A320,[4]UKBuilding_List!$A$1:$D$376,3,FALSE)</f>
        <v>Maxwelton Ct. Apts #4</v>
      </c>
      <c r="C320" s="1"/>
    </row>
    <row r="321" spans="1:3" x14ac:dyDescent="0.25">
      <c r="A321" s="2" t="str">
        <f>([4]UKBuilding_List!A321)</f>
        <v>0664</v>
      </c>
      <c r="B321" s="3" t="str">
        <f>VLOOKUP(A321,[4]UKBuilding_List!$A$1:$D$376,3,FALSE)</f>
        <v>Maxwelton Ct. Apts #5</v>
      </c>
      <c r="C321" s="1"/>
    </row>
    <row r="322" spans="1:3" x14ac:dyDescent="0.25">
      <c r="A322" s="2" t="str">
        <f>([4]UKBuilding_List!A322)</f>
        <v>0665</v>
      </c>
      <c r="B322" s="3" t="str">
        <f>VLOOKUP(A322,[4]UKBuilding_List!$A$1:$D$376,3,FALSE)</f>
        <v>Maxwelton Ct. Apts #6</v>
      </c>
      <c r="C322" s="1"/>
    </row>
    <row r="323" spans="1:3" x14ac:dyDescent="0.25">
      <c r="A323" s="2" t="str">
        <f>([4]UKBuilding_List!A323)</f>
        <v>0666</v>
      </c>
      <c r="B323" s="3" t="str">
        <f>VLOOKUP(A323,[4]UKBuilding_List!$A$1:$D$376,3,FALSE)</f>
        <v>Maxwelton Ct. Apts #7</v>
      </c>
      <c r="C323" s="1"/>
    </row>
    <row r="324" spans="1:3" x14ac:dyDescent="0.25">
      <c r="A324" s="2" t="str">
        <f>([4]UKBuilding_List!A324)</f>
        <v>0667</v>
      </c>
      <c r="B324" s="3" t="str">
        <f>VLOOKUP(A324,[4]UKBuilding_List!$A$1:$D$376,3,FALSE)</f>
        <v>Maxwelton Ct. Apts #8</v>
      </c>
      <c r="C324" s="1"/>
    </row>
    <row r="325" spans="1:3" x14ac:dyDescent="0.25">
      <c r="A325" s="2" t="str">
        <f>([4]UKBuilding_List!A325)</f>
        <v>0668</v>
      </c>
      <c r="B325" s="3" t="str">
        <f>VLOOKUP(A325,[4]UKBuilding_List!$A$1:$D$376,3,FALSE)</f>
        <v>Maxwelton Ct. Apts #9</v>
      </c>
      <c r="C325" s="1"/>
    </row>
    <row r="326" spans="1:3" x14ac:dyDescent="0.25">
      <c r="A326" s="2" t="str">
        <f>([4]UKBuilding_List!A326)</f>
        <v>0669</v>
      </c>
      <c r="B326" s="3" t="str">
        <f>VLOOKUP(A326,[4]UKBuilding_List!$A$1:$D$376,3,FALSE)</f>
        <v>Maxwelton Ct. Apts #10</v>
      </c>
      <c r="C326" s="1"/>
    </row>
    <row r="327" spans="1:3" x14ac:dyDescent="0.25">
      <c r="A327" s="2" t="str">
        <f>([4]UKBuilding_List!A327)</f>
        <v>0670</v>
      </c>
      <c r="B327" s="3" t="str">
        <f>VLOOKUP(A327,[4]UKBuilding_List!$A$1:$D$376,3,FALSE)</f>
        <v>Maxwelton Ct. Apts #11</v>
      </c>
      <c r="C327" s="1"/>
    </row>
    <row r="328" spans="1:3" x14ac:dyDescent="0.25">
      <c r="A328" s="2" t="str">
        <f>([4]UKBuilding_List!A328)</f>
        <v>0671</v>
      </c>
      <c r="B328" s="3" t="str">
        <f>VLOOKUP(A328,[4]UKBuilding_List!$A$1:$D$376,3,FALSE)</f>
        <v>Maxwelton Ct. Apts #12</v>
      </c>
      <c r="C328" s="1"/>
    </row>
    <row r="329" spans="1:3" x14ac:dyDescent="0.25">
      <c r="A329" s="2" t="str">
        <f>([4]UKBuilding_List!A329)</f>
        <v>0672</v>
      </c>
      <c r="B329" s="3" t="str">
        <f>VLOOKUP(A329,[4]UKBuilding_List!$A$1:$D$376,3,FALSE)</f>
        <v>Maxwelton Ct. Apts #13</v>
      </c>
      <c r="C329" s="1"/>
    </row>
    <row r="330" spans="1:3" x14ac:dyDescent="0.25">
      <c r="A330" s="2" t="str">
        <f>([4]UKBuilding_List!A330)</f>
        <v>0673</v>
      </c>
      <c r="B330" s="3" t="str">
        <f>VLOOKUP(A330,[4]UKBuilding_List!$A$1:$D$376,3,FALSE)</f>
        <v>Maxwelton Ct. Apts #14</v>
      </c>
      <c r="C330" s="1"/>
    </row>
    <row r="331" spans="1:3" x14ac:dyDescent="0.25">
      <c r="A331" s="2" t="str">
        <f>([4]UKBuilding_List!A331)</f>
        <v>0674</v>
      </c>
      <c r="B331" s="3" t="str">
        <f>VLOOKUP(A331,[4]UKBuilding_List!$A$1:$D$376,3,FALSE)</f>
        <v>Maxwelton Ct. Apts #15</v>
      </c>
      <c r="C331" s="1"/>
    </row>
    <row r="332" spans="1:3" x14ac:dyDescent="0.25">
      <c r="A332" s="2" t="str">
        <f>([4]UKBuilding_List!A332)</f>
        <v>0675</v>
      </c>
      <c r="B332" s="3" t="str">
        <f>VLOOKUP(A332,[4]UKBuilding_List!$A$1:$D$376,3,FALSE)</f>
        <v>Maxwelton Ct. Apts #16</v>
      </c>
      <c r="C332" s="1"/>
    </row>
    <row r="333" spans="1:3" x14ac:dyDescent="0.25">
      <c r="A333" s="2" t="str">
        <f>([4]UKBuilding_List!A333)</f>
        <v>0676</v>
      </c>
      <c r="B333" s="3" t="str">
        <f>VLOOKUP(A333,[4]UKBuilding_List!$A$1:$D$376,3,FALSE)</f>
        <v>Bill Gatton Student Center</v>
      </c>
      <c r="C333" s="1"/>
    </row>
    <row r="334" spans="1:3" x14ac:dyDescent="0.25">
      <c r="A334" s="2" t="str">
        <f>([4]UKBuilding_List!A334)</f>
        <v>0677</v>
      </c>
      <c r="B334" s="3" t="str">
        <f>VLOOKUP(A334,[4]UKBuilding_List!$A$1:$D$376,3,FALSE)</f>
        <v>University Flats</v>
      </c>
      <c r="C334" s="1"/>
    </row>
    <row r="335" spans="1:3" x14ac:dyDescent="0.25">
      <c r="A335" s="2" t="str">
        <f>([4]UKBuilding_List!A335)</f>
        <v>0678</v>
      </c>
      <c r="B335" s="3" t="str">
        <f>VLOOKUP(A335,[4]UKBuilding_List!$A$1:$D$376,3,FALSE)</f>
        <v>Lewis Hall</v>
      </c>
      <c r="C335" s="1"/>
    </row>
    <row r="336" spans="1:3" x14ac:dyDescent="0.25">
      <c r="A336" s="2" t="str">
        <f>([4]UKBuilding_List!A336)</f>
        <v>0679</v>
      </c>
      <c r="B336" s="3" t="str">
        <f>VLOOKUP(A336,[4]UKBuilding_List!$A$1:$D$376,3,FALSE)</f>
        <v>Healthy Kentucky Research Building</v>
      </c>
      <c r="C336" s="1"/>
    </row>
    <row r="337" spans="1:3" x14ac:dyDescent="0.25">
      <c r="A337" s="2" t="str">
        <f>([4]UKBuilding_List!A337)</f>
        <v>0682</v>
      </c>
      <c r="B337" s="3" t="str">
        <f>VLOOKUP(A337,[4]UKBuilding_List!$A$1:$D$376,3,FALSE)</f>
        <v>Kentucky Proud Park</v>
      </c>
      <c r="C337" s="1"/>
    </row>
    <row r="338" spans="1:3" x14ac:dyDescent="0.25">
      <c r="A338" s="2" t="str">
        <f>([4]UKBuilding_List!A338)</f>
        <v>0690</v>
      </c>
      <c r="B338" s="3" t="str">
        <f>VLOOKUP(A338,[4]UKBuilding_List!$A$1:$D$376,3,FALSE)</f>
        <v>441 Rose Ln</v>
      </c>
      <c r="C338" s="1"/>
    </row>
    <row r="339" spans="1:3" x14ac:dyDescent="0.25">
      <c r="A339" s="2" t="str">
        <f>([4]UKBuilding_List!A339)</f>
        <v>0695</v>
      </c>
      <c r="B339" s="3" t="str">
        <f>VLOOKUP(A339,[4]UKBuilding_List!$A$1:$D$376,3,FALSE)</f>
        <v>Blue Lot Bus Shelter</v>
      </c>
      <c r="C339" s="1"/>
    </row>
    <row r="340" spans="1:3" x14ac:dyDescent="0.25">
      <c r="A340" s="2" t="str">
        <f>([4]UKBuilding_List!A340)</f>
        <v>0698</v>
      </c>
      <c r="B340" s="3" t="str">
        <f>VLOOKUP(A340,[4]UKBuilding_List!$A$1:$D$376,3,FALSE)</f>
        <v>Waller Healthcare Annex #1</v>
      </c>
      <c r="C340" s="1"/>
    </row>
    <row r="341" spans="1:3" x14ac:dyDescent="0.25">
      <c r="A341" s="2" t="str">
        <f>([4]UKBuilding_List!A341)</f>
        <v>0699</v>
      </c>
      <c r="B341" s="3" t="str">
        <f>VLOOKUP(A341,[4]UKBuilding_List!$A$1:$D$376,3,FALSE)</f>
        <v>Waller Healthcare Annex #2</v>
      </c>
      <c r="C341" s="1"/>
    </row>
    <row r="342" spans="1:3" x14ac:dyDescent="0.25">
      <c r="A342" s="2" t="str">
        <f>([4]UKBuilding_List!A342)</f>
        <v>0702</v>
      </c>
      <c r="B342" s="3" t="str">
        <f>VLOOKUP(A342,[4]UKBuilding_List!$A$1:$D$376,3,FALSE)</f>
        <v>Soccer Support Building</v>
      </c>
      <c r="C342" s="1"/>
    </row>
    <row r="343" spans="1:3" x14ac:dyDescent="0.25">
      <c r="A343" s="2" t="str">
        <f>([4]UKBuilding_List!A343)</f>
        <v>0703</v>
      </c>
      <c r="B343" s="3" t="str">
        <f>VLOOKUP(A343,[4]UKBuilding_List!$A$1:$D$376,3,FALSE)</f>
        <v>Senior Center</v>
      </c>
      <c r="C343" s="1"/>
    </row>
    <row r="344" spans="1:3" x14ac:dyDescent="0.25">
      <c r="A344" s="2" t="str">
        <f>([4]UKBuilding_List!A344)</f>
        <v>0708</v>
      </c>
      <c r="B344" s="3" t="str">
        <f>VLOOKUP(A344,[4]UKBuilding_List!$A$1:$D$376,3,FALSE)</f>
        <v>Kiln Enclosure Building</v>
      </c>
      <c r="C344" s="1"/>
    </row>
    <row r="345" spans="1:3" x14ac:dyDescent="0.25">
      <c r="A345" s="2" t="str">
        <f>([4]UKBuilding_List!A345)</f>
        <v>0711</v>
      </c>
      <c r="B345" s="3" t="str">
        <f>VLOOKUP(A345,[4]UKBuilding_List!$A$1:$D$376,3,FALSE)</f>
        <v>Orange Lot Bus Shelter</v>
      </c>
      <c r="C345" s="1"/>
    </row>
    <row r="346" spans="1:3" x14ac:dyDescent="0.25">
      <c r="A346" s="2" t="str">
        <f>([4]UKBuilding_List!A346)</f>
        <v>0712</v>
      </c>
      <c r="B346" s="3" t="str">
        <f>VLOOKUP(A346,[4]UKBuilding_List!$A$1:$D$376,3,FALSE)</f>
        <v>430 Transylvania Park</v>
      </c>
      <c r="C346" s="1"/>
    </row>
    <row r="347" spans="1:3" x14ac:dyDescent="0.25">
      <c r="A347" s="2" t="str">
        <f>([4]UKBuilding_List!A347)</f>
        <v>0713</v>
      </c>
      <c r="B347" s="3" t="str">
        <f>VLOOKUP(A347,[4]UKBuilding_List!$A$1:$D$376,3,FALSE)</f>
        <v>463 Rose Ln</v>
      </c>
      <c r="C347" s="1"/>
    </row>
    <row r="348" spans="1:3" x14ac:dyDescent="0.25">
      <c r="A348" s="2" t="str">
        <f>([4]UKBuilding_List!A348)</f>
        <v>0715</v>
      </c>
      <c r="B348" s="3" t="str">
        <f>VLOOKUP(A348,[4]UKBuilding_List!$A$1:$D$376,3,FALSE)</f>
        <v>600 S Broadway</v>
      </c>
      <c r="C348" s="1"/>
    </row>
    <row r="349" spans="1:3" x14ac:dyDescent="0.25">
      <c r="A349" s="2" t="str">
        <f>([4]UKBuilding_List!A349)</f>
        <v>0717</v>
      </c>
      <c r="B349" s="3" t="str">
        <f>VLOOKUP(A349,[4]UKBuilding_List!$A$1:$D$376,3,FALSE)</f>
        <v>156 Leader Ave</v>
      </c>
      <c r="C349" s="1"/>
    </row>
    <row r="350" spans="1:3" x14ac:dyDescent="0.25">
      <c r="A350" s="2" t="str">
        <f>([4]UKBuilding_List!A350)</f>
        <v>0718</v>
      </c>
      <c r="B350" s="3" t="str">
        <f>VLOOKUP(A350,[4]UKBuilding_List!$A$1:$D$376,3,FALSE)</f>
        <v>125 State St</v>
      </c>
      <c r="C350" s="1"/>
    </row>
    <row r="351" spans="1:3" x14ac:dyDescent="0.25">
      <c r="A351" s="2">
        <f>([4]UKBuilding_List!A351)</f>
        <v>1200</v>
      </c>
      <c r="B351" s="3" t="str">
        <f>VLOOKUP(A351,[4]UKBuilding_List!$A$1:$D$376,3,FALSE)</f>
        <v>Electric Substation #1</v>
      </c>
      <c r="C351" s="1"/>
    </row>
    <row r="352" spans="1:3" x14ac:dyDescent="0.25">
      <c r="A352" s="2">
        <f>([4]UKBuilding_List!A352)</f>
        <v>1201</v>
      </c>
      <c r="B352" s="3" t="str">
        <f>VLOOKUP(A352,[4]UKBuilding_List!$A$1:$D$376,3,FALSE)</f>
        <v>Electric Substation #3</v>
      </c>
      <c r="C352" s="1"/>
    </row>
    <row r="353" spans="1:3" x14ac:dyDescent="0.25">
      <c r="A353" s="2">
        <f>([4]UKBuilding_List!A353)</f>
        <v>2100</v>
      </c>
      <c r="B353" s="3" t="str">
        <f>VLOOKUP(A353,[4]UKBuilding_List!$A$1:$D$376,3,FALSE)</f>
        <v>Alpha Chi Omega Sorority</v>
      </c>
      <c r="C353" s="1"/>
    </row>
    <row r="354" spans="1:3" x14ac:dyDescent="0.25">
      <c r="A354" s="2">
        <f>([4]UKBuilding_List!A354)</f>
        <v>2101</v>
      </c>
      <c r="B354" s="3" t="str">
        <f>VLOOKUP(A354,[4]UKBuilding_List!$A$1:$D$376,3,FALSE)</f>
        <v>Beta Theta Pi Fraternity</v>
      </c>
      <c r="C354" s="1"/>
    </row>
    <row r="355" spans="1:3" x14ac:dyDescent="0.25">
      <c r="A355" s="2">
        <f>([4]UKBuilding_List!A355)</f>
        <v>2102</v>
      </c>
      <c r="B355" s="3" t="str">
        <f>VLOOKUP(A355,[4]UKBuilding_List!$A$1:$D$376,3,FALSE)</f>
        <v>New Kappa Alpha Theta Sorority</v>
      </c>
      <c r="C355" s="1"/>
    </row>
    <row r="356" spans="1:3" x14ac:dyDescent="0.25">
      <c r="A356" s="2">
        <f>([4]UKBuilding_List!A356)</f>
        <v>2103</v>
      </c>
      <c r="B356" s="3" t="str">
        <f>VLOOKUP(A356,[4]UKBuilding_List!$A$1:$D$376,3,FALSE)</f>
        <v>Phi Kappa Tau</v>
      </c>
      <c r="C356" s="1"/>
    </row>
    <row r="357" spans="1:3" x14ac:dyDescent="0.25">
      <c r="A357" s="2" t="str">
        <f>([4]UKBuilding_List!A357)</f>
        <v>8633</v>
      </c>
      <c r="B357" s="3" t="str">
        <f>VLOOKUP(A357,[4]UKBuilding_List!$A$1:$D$376,3,FALSE)</f>
        <v>UK HealthCare Good Samaritan Hospital</v>
      </c>
      <c r="C357" s="1"/>
    </row>
    <row r="358" spans="1:3" x14ac:dyDescent="0.25">
      <c r="A358" s="2" t="str">
        <f>([4]UKBuilding_List!A358)</f>
        <v>9127</v>
      </c>
      <c r="B358" s="3" t="str">
        <f>VLOOKUP(A358,[4]UKBuilding_List!$A$1:$D$376,3,FALSE)</f>
        <v>1101 S. Limestone</v>
      </c>
      <c r="C358" s="1"/>
    </row>
    <row r="359" spans="1:3" x14ac:dyDescent="0.25">
      <c r="A359" s="2" t="str">
        <f>([4]UKBuilding_List!A359)</f>
        <v>9766</v>
      </c>
      <c r="B359" s="3" t="str">
        <f>VLOOKUP(A359,[4]UKBuilding_List!$A$1:$D$376,3,FALSE)</f>
        <v xml:space="preserve">New Equine Analytical Chemistry Lab      </v>
      </c>
      <c r="C359" s="1"/>
    </row>
    <row r="360" spans="1:3" x14ac:dyDescent="0.25">
      <c r="A360" s="2" t="str">
        <f>([4]UKBuilding_List!A360)</f>
        <v>9772</v>
      </c>
      <c r="B360" s="3" t="str">
        <f>VLOOKUP(A360,[4]UKBuilding_List!$A$1:$D$376,3,FALSE)</f>
        <v>1221 S. Broadway</v>
      </c>
      <c r="C360" s="1"/>
    </row>
    <row r="361" spans="1:3" x14ac:dyDescent="0.25">
      <c r="A361" s="2">
        <f>([4]UKBuilding_List!A361)</f>
        <v>9813</v>
      </c>
      <c r="B361" s="3" t="str">
        <f>VLOOKUP(A361,[4]UKBuilding_List!$A$1:$D$376,3,FALSE)</f>
        <v>Child Development Center of the Bluegrass, Inc.</v>
      </c>
      <c r="C361" s="1"/>
    </row>
    <row r="362" spans="1:3" x14ac:dyDescent="0.25">
      <c r="A362" s="2" t="str">
        <f>([4]UKBuilding_List!A362)</f>
        <v>9853</v>
      </c>
      <c r="B362" s="3" t="str">
        <f>VLOOKUP(A362,[4]UKBuilding_List!$A$1:$D$376,3,FALSE)</f>
        <v>Shriners Hospitals for Children Medical Center - Lexington</v>
      </c>
      <c r="C362" s="1"/>
    </row>
    <row r="363" spans="1:3" x14ac:dyDescent="0.25">
      <c r="A363" s="2" t="str">
        <f>([4]UKBuilding_List!A363)</f>
        <v>9854</v>
      </c>
      <c r="B363" s="3" t="str">
        <f>VLOOKUP(A363,[4]UKBuilding_List!$A$1:$D$376,3,FALSE)</f>
        <v>Anthropology Research Building</v>
      </c>
      <c r="C363" s="1"/>
    </row>
    <row r="364" spans="1:3" x14ac:dyDescent="0.25">
      <c r="A364" s="2" t="str">
        <f>([4]UKBuilding_List!A364)</f>
        <v>9861</v>
      </c>
      <c r="B364" s="3" t="str">
        <f>VLOOKUP(A364,[4]UKBuilding_List!$A$1:$D$376,3,FALSE)</f>
        <v>845 Angliana Ave</v>
      </c>
      <c r="C364" s="1"/>
    </row>
    <row r="365" spans="1:3" x14ac:dyDescent="0.25">
      <c r="A365" s="2" t="str">
        <f>([4]UKBuilding_List!A365)</f>
        <v>9873</v>
      </c>
      <c r="B365" s="3" t="str">
        <f>VLOOKUP(A365,[4]UKBuilding_List!$A$1:$D$376,3,FALSE)</f>
        <v>UKHC Midwife Clinic</v>
      </c>
      <c r="C365" s="1"/>
    </row>
    <row r="366" spans="1:3" x14ac:dyDescent="0.25">
      <c r="A366" s="2" t="str">
        <f>([4]UKBuilding_List!A366)</f>
        <v>9875</v>
      </c>
      <c r="B366" s="3" t="str">
        <f>VLOOKUP(A366,[4]UKBuilding_List!$A$1:$D$376,3,FALSE)</f>
        <v>Vaughan Warehouse and Office</v>
      </c>
      <c r="C366" s="1"/>
    </row>
    <row r="367" spans="1:3" x14ac:dyDescent="0.25">
      <c r="A367" s="2" t="str">
        <f>([4]UKBuilding_List!A367)</f>
        <v>9876</v>
      </c>
      <c r="B367" s="3" t="str">
        <f>VLOOKUP(A367,[4]UKBuilding_List!$A$1:$D$376,3,FALSE)</f>
        <v>Vaughan Warehouse #1</v>
      </c>
      <c r="C367" s="1"/>
    </row>
    <row r="368" spans="1:3" x14ac:dyDescent="0.25">
      <c r="A368" s="2" t="str">
        <f>([4]UKBuilding_List!A368)</f>
        <v>9877</v>
      </c>
      <c r="B368" s="3" t="str">
        <f>VLOOKUP(A368,[4]UKBuilding_List!$A$1:$D$376,3,FALSE)</f>
        <v>Vaughan Warehouse #2</v>
      </c>
      <c r="C368" s="1"/>
    </row>
    <row r="369" spans="1:3" x14ac:dyDescent="0.25">
      <c r="A369" s="2" t="str">
        <f>([4]UKBuilding_List!A369)</f>
        <v>9878</v>
      </c>
      <c r="B369" s="3" t="str">
        <f>VLOOKUP(A369,[4]UKBuilding_List!$A$1:$D$376,3,FALSE)</f>
        <v>Vaughan Warehouse #7</v>
      </c>
      <c r="C369" s="1"/>
    </row>
    <row r="370" spans="1:3" x14ac:dyDescent="0.25">
      <c r="A370" s="2" t="str">
        <f>([4]UKBuilding_List!A370)</f>
        <v>9879</v>
      </c>
      <c r="B370" s="3" t="str">
        <f>VLOOKUP(A370,[4]UKBuilding_List!$A$1:$D$376,3,FALSE)</f>
        <v>Vaughan Warehouse #3</v>
      </c>
      <c r="C370" s="1"/>
    </row>
    <row r="371" spans="1:3" x14ac:dyDescent="0.25">
      <c r="A371" s="2" t="str">
        <f>([4]UKBuilding_List!A371)</f>
        <v>9881</v>
      </c>
      <c r="B371" s="3" t="str">
        <f>VLOOKUP(A371,[4]UKBuilding_List!$A$1:$D$376,3,FALSE)</f>
        <v>Vaughan Warehouse #4</v>
      </c>
      <c r="C371" s="1"/>
    </row>
    <row r="372" spans="1:3" x14ac:dyDescent="0.25">
      <c r="A372" s="2" t="str">
        <f>([4]UKBuilding_List!A372)</f>
        <v>9882</v>
      </c>
      <c r="B372" s="3" t="str">
        <f>VLOOKUP(A372,[4]UKBuilding_List!$A$1:$D$376,3,FALSE)</f>
        <v>Vaughan Warehouse #5</v>
      </c>
      <c r="C372" s="1"/>
    </row>
    <row r="373" spans="1:3" x14ac:dyDescent="0.25">
      <c r="A373" s="2" t="str">
        <f>([4]UKBuilding_List!A373)</f>
        <v>9925</v>
      </c>
      <c r="B373" s="3" t="str">
        <f>VLOOKUP(A373,[4]UKBuilding_List!$A$1:$D$376,3,FALSE)</f>
        <v>Alpha Phi Sorority</v>
      </c>
      <c r="C373" s="1"/>
    </row>
    <row r="374" spans="1:3" x14ac:dyDescent="0.25">
      <c r="A374" s="2" t="str">
        <f>([4]UKBuilding_List!A374)</f>
        <v>9983</v>
      </c>
      <c r="B374" s="3" t="str">
        <f>VLOOKUP(A374,[4]UKBuilding_List!$A$1:$D$376,3,FALSE)</f>
        <v>College of Medicine Building</v>
      </c>
      <c r="C374" s="1"/>
    </row>
    <row r="375" spans="1:3" x14ac:dyDescent="0.25">
      <c r="A375" s="2" t="str">
        <f>([4]UKBuilding_List!A375)</f>
        <v xml:space="preserve"> </v>
      </c>
      <c r="B375" s="3" t="str">
        <f>VLOOKUP(A375,[4]UKBuilding_List!$A$1:$D$376,3,FALSE)</f>
        <v xml:space="preserve"> 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>
        <f>([4]UKBuilding_List!A404)</f>
        <v>0</v>
      </c>
      <c r="B404" s="3" t="e">
        <f>VLOOKUP(A404,[4]UKBuilding_List!$A$1:$D$376,3,FALSE)</f>
        <v>#N/A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2020-03-25T19:38:18Z</dcterms:modified>
</cp:coreProperties>
</file>