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00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22" i="1" l="1"/>
  <c r="G22" i="1"/>
  <c r="M22" i="1" l="1"/>
  <c r="K2" i="1" s="1"/>
  <c r="J22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<sst xmlns="http://schemas.openxmlformats.org/spreadsheetml/2006/main" count="98" uniqueCount="79">
  <si>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</si>
  <si>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</si>
  <si>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</si>
  <si>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</si>
  <si>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</si>
  <si>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</si>
  <si>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</si>
  <si>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</si>
  <si>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</si>
  <si>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</si>
  <si>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</si>
  <si>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</si>
  <si>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</si>
  <si>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</si>
  <si>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</si>
  <si>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</si>
  <si>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</si>
  <si>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</si>
  <si>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</si>
  <si>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</si>
  <si>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</si>
  <si>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</si>
  <si>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</si>
  <si>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</si>
  <si>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</si>
  <si>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</si>
  <si>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</si>
  <si>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</si>
  <si>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</si>
  <si>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</si>
  <si>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</si>
  <si>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</si>
  <si>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</si>
  <si>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</si>
  <si>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</si>
  <si>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</si>
  <si>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</si>
  <si>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</si>
  <si>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</si>
  <si>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</si>
  <si>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</si>
  <si>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</si>
  <si>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</si>
  <si>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</si>
  <si>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</si>
  <si>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</si>
  <si>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</si>
  <si>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</si>
  <si>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</si>
  <si>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</si>
  <si>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</si>
  <si>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</si>
  <si>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</si>
  <si>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</si>
  <si>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</si>
  <si>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</si>
  <si>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</si>
  <si>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</si>
  <si>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</si>
  <si>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</si>
  <si>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</si>
  <si>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</si>
  <si>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</si>
  <si>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</si>
  <si>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</si>
  <si>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</si>
  <si>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</si>
  <si>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</si>
  <si>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</si>
  <si>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</si>
  <si>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</si>
  <si>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</si>
  <si>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</si>
  <si>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0200</t>
  </si>
  <si>
    <t>02</t>
  </si>
  <si>
    <t xml:space="preserve">coordinate with #0294 Gill, Room P200 </t>
  </si>
  <si>
    <t>0222</t>
  </si>
  <si>
    <t>LX-0200-02-222</t>
  </si>
  <si>
    <t>WETHINGTON BUILDING - Room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</si>
</sst>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16" sqref="A16:XFD2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73</v>
      </c>
      <c r="C1" s="77"/>
      <c r="F1" s="67" t="s">
        <v>10</v>
      </c>
      <c r="G1" s="18">
        <v>43250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Wethington Allied Health Building</v>
      </c>
      <c r="C2" s="78"/>
      <c r="F2" s="68" t="s">
        <v>12</v>
      </c>
      <c r="G2" s="22" t="s">
        <v>58</v>
      </c>
      <c r="J2" s="15">
        <f>G22-J22</f>
        <v>0</v>
      </c>
      <c r="K2" s="15">
        <f>H22-M22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30.75" thickTop="1" x14ac:dyDescent="0.25">
      <c r="A6" s="48" t="s">
        <v>76</v>
      </c>
      <c r="B6" s="76" t="s">
        <v>74</v>
      </c>
      <c r="C6" s="42" t="s">
        <v>27</v>
      </c>
      <c r="D6" s="41" t="s">
        <v>5</v>
      </c>
      <c r="E6" s="50">
        <v>1263</v>
      </c>
      <c r="F6" s="50">
        <v>1266</v>
      </c>
      <c r="G6" s="50" t="s">
        <v>2</v>
      </c>
      <c r="H6" s="41" t="s">
        <v>2</v>
      </c>
      <c r="I6" s="42" t="s">
        <v>75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ht="15.75" thickBot="1" x14ac:dyDescent="0.3">
      <c r="A20" s="56"/>
      <c r="C20" s="11"/>
      <c r="E20" s="30"/>
      <c r="F20" s="30"/>
      <c r="G20" s="30"/>
      <c r="K20" s="32"/>
      <c r="N20" s="32"/>
    </row>
    <row r="21" spans="1:14" ht="45" x14ac:dyDescent="0.25">
      <c r="A21" s="56"/>
      <c r="C21" s="11"/>
      <c r="E21" s="30"/>
      <c r="F21" s="30"/>
      <c r="G21" s="73" t="s">
        <v>45</v>
      </c>
      <c r="H21" s="74" t="s">
        <v>46</v>
      </c>
      <c r="J21" s="75" t="s">
        <v>40</v>
      </c>
      <c r="K21" s="10"/>
      <c r="L21" s="10"/>
      <c r="M21" s="75" t="s">
        <v>41</v>
      </c>
    </row>
    <row r="22" spans="1:14" ht="15.75" thickBot="1" x14ac:dyDescent="0.3">
      <c r="A22" s="56"/>
      <c r="C22" s="11"/>
      <c r="E22" s="30"/>
      <c r="F22" s="30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4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1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6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7:G41 G10:G20">
    <cfRule type="containsText" dxfId="58" priority="130" operator="containsText" text="New Tag Required">
      <formula>NOT(ISERROR(SEARCH("New Tag Required",G10)))</formula>
    </cfRule>
  </conditionalFormatting>
  <conditionalFormatting sqref="D6 D15:D87">
    <cfRule type="containsText" dxfId="57" priority="129" operator="containsText" text="Yes">
      <formula>NOT(ISERROR(SEARCH("Yes",D6)))</formula>
    </cfRule>
  </conditionalFormatting>
  <conditionalFormatting sqref="H27:H87 H188:H409 H10:H20">
    <cfRule type="containsText" dxfId="56" priority="117" operator="containsText" text="New Sign Required">
      <formula>NOT(ISERROR(SEARCH("New Sign Required",H10)))</formula>
    </cfRule>
  </conditionalFormatting>
  <conditionalFormatting sqref="G27:G87 G10:H20">
    <cfRule type="containsText" dxfId="55" priority="116" operator="containsText" text="Action Required">
      <formula>NOT(ISERROR(SEARCH("Action Required",G10)))</formula>
    </cfRule>
  </conditionalFormatting>
  <conditionalFormatting sqref="H27:H87">
    <cfRule type="containsText" dxfId="54" priority="115" operator="containsText" text="Action Required">
      <formula>NOT(ISERROR(SEARCH("Action Required",H27)))</formula>
    </cfRule>
  </conditionalFormatting>
  <conditionalFormatting sqref="G6 G23:G26">
    <cfRule type="containsText" dxfId="53" priority="57" operator="containsText" text="New Tag Required">
      <formula>NOT(ISERROR(SEARCH("New Tag Required",G6)))</formula>
    </cfRule>
  </conditionalFormatting>
  <conditionalFormatting sqref="H6 H23:H26">
    <cfRule type="containsText" dxfId="52" priority="55" operator="containsText" text="New Sign Required">
      <formula>NOT(ISERROR(SEARCH("New Sign Required",H6)))</formula>
    </cfRule>
  </conditionalFormatting>
  <conditionalFormatting sqref="G6 G23:G26">
    <cfRule type="containsText" dxfId="51" priority="54" operator="containsText" text="Action Required">
      <formula>NOT(ISERROR(SEARCH("Action Required",G6)))</formula>
    </cfRule>
  </conditionalFormatting>
  <conditionalFormatting sqref="H6 H23:H26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88:D187">
    <cfRule type="containsText" dxfId="46" priority="49" operator="containsText" text="Yes">
      <formula>NOT(ISERROR(SEARCH("Yes",D88)))</formula>
    </cfRule>
  </conditionalFormatting>
  <conditionalFormatting sqref="H88:H187">
    <cfRule type="containsText" dxfId="45" priority="48" operator="containsText" text="New Sign Required">
      <formula>NOT(ISERROR(SEARCH("New Sign Required",H88)))</formula>
    </cfRule>
  </conditionalFormatting>
  <conditionalFormatting sqref="G88:G187">
    <cfRule type="containsText" dxfId="44" priority="47" operator="containsText" text="Action Required">
      <formula>NOT(ISERROR(SEARCH("Action Required",G88)))</formula>
    </cfRule>
  </conditionalFormatting>
  <conditionalFormatting sqref="H88:H187">
    <cfRule type="containsText" dxfId="43" priority="46" operator="containsText" text="Action Required">
      <formula>NOT(ISERROR(SEARCH("Action Required",H88)))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19">
    <cfRule type="cellIs" dxfId="32" priority="22" operator="equal">
      <formula>0</formula>
    </cfRule>
  </conditionalFormatting>
  <conditionalFormatting sqref="M6:M19">
    <cfRule type="cellIs" dxfId="31" priority="21" operator="equal">
      <formula>0</formula>
    </cfRule>
  </conditionalFormatting>
  <conditionalFormatting sqref="J6:J19 M6:M19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0" sqref="E10"/>
    </sheetView>
  </sheetViews>
  <sheetFormatPr defaultColWidth="9.140625" defaultRowHeight="15" x14ac:dyDescent="0.25"/>
  <cols>
    <col min="1" max="1" width="22.42578125" style="48" bestFit="1" customWidth="1"/>
    <col min="2" max="2" width="50.28515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0200</v>
      </c>
      <c r="C1" s="39"/>
      <c r="D1" s="17" t="s">
        <v>10</v>
      </c>
      <c r="E1" s="40">
        <f>'KD Changes'!G1</f>
        <v>43250</v>
      </c>
    </row>
    <row r="2" spans="1:10" ht="15" customHeight="1" x14ac:dyDescent="0.25">
      <c r="A2" s="43" t="s">
        <v>8</v>
      </c>
      <c r="B2" s="44" t="str">
        <f>VLOOKUP(B1,[1]BuildingList!A:B,2,FALSE)</f>
        <v>Wethington Allied Health Building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77</v>
      </c>
      <c r="B6" s="80" t="s">
        <v>78</v>
      </c>
      <c r="C6" s="41" t="s">
        <v>64</v>
      </c>
      <c r="D6" s="41">
        <v>1266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2018-05-30T18:25:58Z</dcterms:modified>
</cp:coreProperties>
</file>