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00\"/>
    </mc:Choice>
  </mc:AlternateContent>
  <bookViews>
    <workbookView xWindow="0" yWindow="0" windowWidth="28800" windowHeight="117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<sst xmlns="http://schemas.openxmlformats.org/spreadsheetml/2006/main" count="110" uniqueCount="83">
  <si>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</si>
  <si>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</si>
  <si>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</si>
  <si>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</si>
  <si>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</si>
  <si>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</si>
  <si>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</si>
  <si>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</si>
  <si>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</si>
  <si>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</si>
  <si>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</si>
  <si>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</si>
  <si>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</si>
  <si>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</si>
  <si>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</si>
  <si>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</si>
  <si>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</si>
  <si>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</si>
  <si>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</si>
  <si>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</si>
  <si>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</si>
  <si>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</si>
  <si>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</si>
  <si>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</si>
  <si>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</si>
  <si>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</si>
  <si>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</si>
  <si>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</si>
  <si>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</si>
  <si>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</si>
  <si>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</si>
  <si>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</si>
  <si>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</si>
  <si>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</si>
  <si>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</si>
  <si>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</si>
  <si>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</si>
  <si>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</si>
  <si>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</si>
  <si>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</si>
  <si>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</si>
  <si>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</si>
  <si>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</si>
  <si>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</si>
  <si>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</si>
  <si>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</si>
  <si>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</si>
  <si>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</si>
  <si>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</si>
  <si>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</si>
  <si>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</si>
  <si>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</si>
  <si>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</si>
  <si>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</si>
  <si>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</si>
  <si>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</si>
  <si>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</si>
  <si>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</si>
  <si>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</si>
  <si>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</si>
  <si>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</si>
  <si>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</si>
  <si>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</si>
  <si>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</si>
  <si>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</si>
  <si>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</si>
  <si>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</si>
  <si>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</si>
  <si>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</si>
  <si>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</si>
  <si>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</si>
  <si>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</si>
  <si>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</si>
  <si>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</si>
  <si>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</si>
  <si>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0200</t>
  </si>
  <si>
    <t>127</t>
  </si>
  <si>
    <t>01</t>
  </si>
  <si>
    <t>127B</t>
  </si>
  <si>
    <t>door frames have been repainted in this renovation - VERIFY Ebar tag status room 127 at 127C &amp; 127D &amp; 100D</t>
  </si>
  <si>
    <t>127A</t>
  </si>
  <si>
    <t>Moved a Door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</si>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</sst>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 applyFont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Lee T. Todd, Jr. Building</v>
          </cell>
          <cell r="D315" t="str">
            <v>Lee T. Todd, Jr. Building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9362</v>
          </cell>
          <cell r="B382">
            <v>9362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A4" zoomScale="90" zoomScaleNormal="90" workbookViewId="0">
      <selection activeCell="G16" sqref="G1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32.7109375" style="30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80" t="s">
        <v>75</v>
      </c>
      <c r="C1" s="80"/>
      <c r="F1" s="66" t="s">
        <v>10</v>
      </c>
      <c r="G1" s="18">
        <v>42773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81" t="str">
        <f>VLOOKUP(B1,BuildingList!A:B,2,FALSE)</f>
        <v>Wethington Allied Health Building</v>
      </c>
      <c r="C2" s="81"/>
      <c r="F2" s="67" t="s">
        <v>12</v>
      </c>
      <c r="G2" s="22" t="s">
        <v>71</v>
      </c>
      <c r="J2" s="15">
        <f>G35-J35</f>
        <v>2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0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2" customFormat="1" ht="60.75" thickTop="1" x14ac:dyDescent="0.25">
      <c r="A6" s="75" t="s">
        <v>76</v>
      </c>
      <c r="B6" s="75" t="s">
        <v>77</v>
      </c>
      <c r="C6" s="42" t="s">
        <v>28</v>
      </c>
      <c r="D6" s="42" t="s">
        <v>5</v>
      </c>
      <c r="E6" s="42">
        <v>1599</v>
      </c>
      <c r="F6" s="42">
        <v>1597</v>
      </c>
      <c r="G6" s="42" t="s">
        <v>2</v>
      </c>
      <c r="H6" s="42" t="s">
        <v>2</v>
      </c>
      <c r="I6" s="79" t="s">
        <v>79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2" customFormat="1" x14ac:dyDescent="0.25">
      <c r="A7" s="75" t="s">
        <v>78</v>
      </c>
      <c r="B7" s="75" t="s">
        <v>77</v>
      </c>
      <c r="C7" s="42" t="s">
        <v>28</v>
      </c>
      <c r="D7" s="42" t="s">
        <v>5</v>
      </c>
      <c r="E7" s="42">
        <v>229</v>
      </c>
      <c r="F7" s="42">
        <v>234</v>
      </c>
      <c r="G7" s="42" t="s">
        <v>3</v>
      </c>
      <c r="H7" s="42" t="s">
        <v>18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2" customFormat="1" ht="15" customHeight="1" x14ac:dyDescent="0.25">
      <c r="A8" s="75" t="s">
        <v>80</v>
      </c>
      <c r="B8" s="75" t="s">
        <v>77</v>
      </c>
      <c r="C8" s="42" t="s">
        <v>81</v>
      </c>
      <c r="D8" s="42" t="s">
        <v>6</v>
      </c>
      <c r="E8" s="42">
        <v>201</v>
      </c>
      <c r="F8" s="42">
        <v>201</v>
      </c>
      <c r="G8" s="42" t="s">
        <v>3</v>
      </c>
      <c r="H8" s="42" t="s">
        <v>13</v>
      </c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2" customFormat="1" x14ac:dyDescent="0.25">
      <c r="A9" s="76"/>
      <c r="B9" s="75"/>
      <c r="E9" s="77"/>
      <c r="F9" s="77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2" customFormat="1" x14ac:dyDescent="0.25">
      <c r="A10" s="78"/>
      <c r="B10" s="75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2" customFormat="1" x14ac:dyDescent="0.25">
      <c r="A11" s="78"/>
      <c r="B11" s="75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2" customFormat="1" x14ac:dyDescent="0.25">
      <c r="A12" s="78"/>
      <c r="B12" s="75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2" customFormat="1" x14ac:dyDescent="0.25">
      <c r="A13" s="78"/>
      <c r="B13" s="75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1"/>
      <c r="B14" s="48"/>
      <c r="C14" s="42"/>
      <c r="E14" s="50"/>
      <c r="F14" s="50"/>
      <c r="G14" s="50"/>
      <c r="I14" s="50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1"/>
      <c r="B15" s="48"/>
      <c r="C15" s="42"/>
      <c r="E15" s="50"/>
      <c r="F15" s="50"/>
      <c r="G15" s="50"/>
      <c r="I15" s="50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1"/>
      <c r="B16" s="48"/>
      <c r="C16" s="42"/>
      <c r="E16" s="50"/>
      <c r="F16" s="50"/>
      <c r="G16" s="50"/>
      <c r="I16" s="50"/>
      <c r="J16" s="59" t="str">
        <f>IF(G16="No Change","N/A",IF(G16="New Tag Required",Lookup!F:F,IF(G16="Remove Old Tag",Lookup!F:F,IF(G16="N/A","N/A",""))))</f>
        <v/>
      </c>
      <c r="K16" s="62"/>
      <c r="L16" s="42"/>
      <c r="M16" s="59" t="str">
        <f>IF(H16="No Change","N/A",IF(H16="New Tag Required",Lookup!F:F,IF(H16="Remove Old Sign",Lookup!F:F,IF(H16="N/A","N/A",""))))</f>
        <v/>
      </c>
      <c r="N16" s="62"/>
      <c r="O16" s="42"/>
    </row>
    <row r="17" spans="1:15" s="41" customFormat="1" x14ac:dyDescent="0.25">
      <c r="A17" s="61"/>
      <c r="B17" s="48"/>
      <c r="C17" s="42"/>
      <c r="E17" s="50"/>
      <c r="F17" s="50"/>
      <c r="G17" s="50"/>
      <c r="I17" s="50"/>
      <c r="J17" s="59" t="str">
        <f>IF(G17="No Change","N/A",IF(G17="New Tag Required",Lookup!F:F,IF(G17="Remove Old Tag",Lookup!F:F,IF(G17="N/A","N/A",""))))</f>
        <v/>
      </c>
      <c r="K17" s="62"/>
      <c r="L17" s="42"/>
      <c r="M17" s="59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25">
      <c r="A18" s="61"/>
      <c r="B18" s="48"/>
      <c r="C18" s="42"/>
      <c r="E18" s="50"/>
      <c r="F18" s="50"/>
      <c r="G18" s="50"/>
      <c r="I18" s="50"/>
      <c r="J18" s="59" t="str">
        <f>IF(G18="No Change","N/A",IF(G18="New Tag Required",Lookup!F:F,IF(G18="Remove Old Tag",Lookup!F:F,IF(G18="N/A","N/A",""))))</f>
        <v/>
      </c>
      <c r="K18" s="62"/>
      <c r="L18" s="42"/>
      <c r="M18" s="59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25">
      <c r="A19" s="61"/>
      <c r="B19" s="48"/>
      <c r="C19" s="42"/>
      <c r="E19" s="50"/>
      <c r="F19" s="50"/>
      <c r="G19" s="50"/>
      <c r="I19" s="50"/>
      <c r="J19" s="59" t="str">
        <f>IF(G19="No Change","N/A",IF(G19="New Tag Required",Lookup!F:F,IF(G19="Remove Old Tag",Lookup!F:F,IF(G19="N/A","N/A",""))))</f>
        <v/>
      </c>
      <c r="K19" s="62"/>
      <c r="L19" s="42"/>
      <c r="M19" s="59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25">
      <c r="A20" s="61"/>
      <c r="B20" s="48"/>
      <c r="C20" s="42"/>
      <c r="E20" s="50"/>
      <c r="F20" s="50"/>
      <c r="G20" s="50"/>
      <c r="I20" s="50"/>
      <c r="J20" s="59" t="str">
        <f>IF(G20="No Change","N/A",IF(G20="New Tag Required",Lookup!F:F,IF(G20="Remove Old Tag",Lookup!F:F,IF(G20="N/A","N/A",""))))</f>
        <v/>
      </c>
      <c r="K20" s="62"/>
      <c r="L20" s="42"/>
      <c r="M20" s="59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25">
      <c r="A21" s="61"/>
      <c r="B21" s="48"/>
      <c r="C21" s="42"/>
      <c r="E21" s="50"/>
      <c r="F21" s="51"/>
      <c r="G21" s="50"/>
      <c r="I21" s="50"/>
      <c r="J21" s="59" t="str">
        <f>IF(G21="No Change","N/A",IF(G21="New Tag Required",Lookup!F:F,IF(G21="Remove Old Tag",Lookup!F:F,IF(G21="N/A","N/A",""))))</f>
        <v/>
      </c>
      <c r="K21" s="62"/>
      <c r="L21" s="42"/>
      <c r="M21" s="59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A22" s="61"/>
      <c r="B22" s="48"/>
      <c r="C22" s="42"/>
      <c r="E22" s="50"/>
      <c r="F22" s="50"/>
      <c r="G22" s="50"/>
      <c r="I22" s="50"/>
      <c r="J22" s="59" t="str">
        <f>IF(G22="No Change","N/A",IF(G22="New Tag Required",Lookup!F:F,IF(G22="Remove Old Tag",Lookup!F:F,IF(G22="N/A","N/A",""))))</f>
        <v/>
      </c>
      <c r="K22" s="62"/>
      <c r="L22" s="42"/>
      <c r="M22" s="59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25">
      <c r="A23" s="61"/>
      <c r="B23" s="48"/>
      <c r="C23" s="42"/>
      <c r="E23" s="50"/>
      <c r="F23" s="50"/>
      <c r="G23" s="50"/>
      <c r="I23" s="50"/>
      <c r="J23" s="59" t="str">
        <f>IF(G23="No Change","N/A",IF(G23="New Tag Required",Lookup!F:F,IF(G23="Remove Old Tag",Lookup!F:F,IF(G23="N/A","N/A",""))))</f>
        <v/>
      </c>
      <c r="K23" s="63"/>
      <c r="M23" s="59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25">
      <c r="A24" s="61"/>
      <c r="B24" s="48"/>
      <c r="C24" s="42"/>
      <c r="E24" s="50"/>
      <c r="F24" s="50"/>
      <c r="G24" s="50"/>
      <c r="I24" s="50"/>
      <c r="J24" s="59" t="str">
        <f>IF(G24="No Change","N/A",IF(G24="New Tag Required",Lookup!F:F,IF(G24="Remove Old Tag",Lookup!F:F,IF(G24="N/A","N/A",""))))</f>
        <v/>
      </c>
      <c r="K24" s="63"/>
      <c r="M24" s="59" t="str">
        <f>IF(H24="No Change","N/A",IF(H24="New Tag Required",Lookup!F:F,IF(H24="Remove Old Sign",Lookup!F:F,IF(H24="N/A","N/A",""))))</f>
        <v/>
      </c>
      <c r="N24" s="62"/>
      <c r="O24" s="42"/>
    </row>
    <row r="25" spans="1:15" s="41" customFormat="1" x14ac:dyDescent="0.25">
      <c r="A25" s="61"/>
      <c r="B25" s="48"/>
      <c r="C25" s="42"/>
      <c r="E25" s="50"/>
      <c r="F25" s="50"/>
      <c r="G25" s="50"/>
      <c r="I25" s="50"/>
      <c r="J25" s="59" t="str">
        <f>IF(G25="No Change","N/A",IF(G25="New Tag Required",Lookup!F:F,IF(G25="Remove Old Tag",Lookup!F:F,IF(G25="N/A","N/A",""))))</f>
        <v/>
      </c>
      <c r="K25" s="63"/>
      <c r="M25" s="59" t="str">
        <f>IF(H25="No Change","N/A",IF(H25="New Tag Required",Lookup!F:F,IF(H25="Remove Old Sign",Lookup!F:F,IF(H25="N/A","N/A",""))))</f>
        <v/>
      </c>
      <c r="N25" s="63"/>
    </row>
    <row r="26" spans="1:15" s="41" customFormat="1" x14ac:dyDescent="0.25">
      <c r="A26" s="61"/>
      <c r="B26" s="48"/>
      <c r="C26" s="42"/>
      <c r="E26" s="50"/>
      <c r="F26" s="50"/>
      <c r="G26" s="50"/>
      <c r="I26" s="50"/>
      <c r="J26" s="59" t="str">
        <f>IF(G26="No Change","N/A",IF(G26="New Tag Required",Lookup!F:F,IF(G26="Remove Old Tag",Lookup!F:F,IF(G26="N/A","N/A",""))))</f>
        <v/>
      </c>
      <c r="K26" s="63"/>
      <c r="M26" s="59" t="str">
        <f>IF(H26="No Change","N/A",IF(H26="New Tag Required",Lookup!F:F,IF(H26="Remove Old Sign",Lookup!F:F,IF(H26="N/A","N/A",""))))</f>
        <v/>
      </c>
      <c r="N26" s="63"/>
    </row>
    <row r="27" spans="1:15" s="41" customFormat="1" x14ac:dyDescent="0.25">
      <c r="A27" s="49"/>
      <c r="B27" s="48"/>
      <c r="C27" s="42"/>
      <c r="E27" s="50"/>
      <c r="F27" s="50"/>
      <c r="G27" s="50"/>
      <c r="I27" s="50"/>
      <c r="J27" s="59" t="str">
        <f>IF(G27="No Change","N/A",IF(G27="New Tag Required",Lookup!F:F,IF(G27="Remove Old Tag",Lookup!F:F,IF(G27="N/A","N/A",""))))</f>
        <v/>
      </c>
      <c r="K27" s="63"/>
      <c r="M27" s="59" t="str">
        <f>IF(H27="No Change","N/A",IF(H27="New Tag Required",Lookup!F:F,IF(H27="Remove Old Sign",Lookup!F:F,IF(H27="N/A","N/A",""))))</f>
        <v/>
      </c>
      <c r="N27" s="63"/>
    </row>
    <row r="28" spans="1:15" s="41" customFormat="1" x14ac:dyDescent="0.25">
      <c r="A28" s="49"/>
      <c r="B28" s="48"/>
      <c r="C28" s="42"/>
      <c r="E28" s="50"/>
      <c r="F28" s="50"/>
      <c r="G28" s="50"/>
      <c r="I28" s="50"/>
      <c r="J28" s="59" t="str">
        <f>IF(G28="No Change","N/A",IF(G28="New Tag Required",Lookup!F:F,IF(G28="Remove Old Tag",Lookup!F:F,IF(G28="N/A","N/A",""))))</f>
        <v/>
      </c>
      <c r="K28" s="63"/>
      <c r="M28" s="59" t="str">
        <f>IF(H28="No Change","N/A",IF(H28="New Tag Required",Lookup!F:F,IF(H28="Remove Old Sign",Lookup!F:F,IF(H28="N/A","N/A",""))))</f>
        <v/>
      </c>
      <c r="N28" s="63"/>
    </row>
    <row r="29" spans="1:15" s="41" customFormat="1" x14ac:dyDescent="0.25">
      <c r="A29" s="49"/>
      <c r="B29" s="48"/>
      <c r="C29" s="42"/>
      <c r="E29" s="50"/>
      <c r="F29" s="50"/>
      <c r="G29" s="50"/>
      <c r="I29" s="50"/>
      <c r="J29" s="59" t="str">
        <f>IF(G29="No Change","N/A",IF(G29="New Tag Required",Lookup!F:F,IF(G29="Remove Old Tag",Lookup!F:F,IF(G29="N/A","N/A",""))))</f>
        <v/>
      </c>
      <c r="K29" s="63"/>
      <c r="M29" s="59" t="str">
        <f>IF(H29="No Change","N/A",IF(H29="New Tag Required",Lookup!F:F,IF(H29="Remove Old Sign",Lookup!F:F,IF(H29="N/A","N/A",""))))</f>
        <v/>
      </c>
      <c r="N29" s="63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2" t="s">
        <v>45</v>
      </c>
      <c r="H34" s="73" t="s">
        <v>46</v>
      </c>
      <c r="J34" s="74" t="s">
        <v>40</v>
      </c>
      <c r="K34" s="10"/>
      <c r="L34" s="10"/>
      <c r="M34" s="74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0200</v>
      </c>
      <c r="C1" s="39"/>
      <c r="D1" s="17" t="s">
        <v>10</v>
      </c>
      <c r="E1" s="40">
        <f>'KD Changes'!G1</f>
        <v>42773</v>
      </c>
    </row>
    <row r="2" spans="1:10" ht="15" customHeight="1" x14ac:dyDescent="0.25">
      <c r="A2" s="43" t="s">
        <v>8</v>
      </c>
      <c r="B2" s="44" t="str">
        <f>VLOOKUP(B1,[1]BuildingList!A:B,2,FALSE)</f>
        <v>Wethington Allied Health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82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VLOOKUP(A290,[5]UKBuilding_List!$A$1:$D$476,3,FALSE)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2017-02-14T15:03:20Z</dcterms:modified>
</cp:coreProperties>
</file>