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675" yWindow="270" windowWidth="15615" windowHeight="1054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8" i="1"/>
  <c r="M9" i="1"/>
  <c r="M10" i="1"/>
  <c r="M11" i="1"/>
  <c r="M12" i="1"/>
  <c r="M13" i="1"/>
  <c r="M14" i="1"/>
  <c r="M15" i="1"/>
  <c r="M18" i="1"/>
  <c r="M19" i="1"/>
  <c r="M20" i="1"/>
  <c r="J6" i="1"/>
  <c r="J8" i="1"/>
  <c r="J9" i="1"/>
  <c r="J10" i="1"/>
  <c r="J11" i="1"/>
  <c r="J12" i="1"/>
  <c r="J13" i="1"/>
  <c r="J14" i="1"/>
  <c r="J15" i="1"/>
  <c r="J18" i="1"/>
  <c r="J19" i="1"/>
  <c r="J20" i="1"/>
  <c r="H23" i="1" l="1"/>
  <c r="G23" i="1"/>
  <c r="M23" i="1" l="1"/>
  <c r="K2" i="1" s="1"/>
  <c r="J23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<sst xmlns="http://schemas.openxmlformats.org/spreadsheetml/2006/main" count="136" uniqueCount="85">
  <si>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</si>
  <si>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</si>
  <si>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</si>
  <si>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</si>
  <si>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</si>
  <si>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</si>
  <si>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</si>
  <si>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</si>
  <si>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</si>
  <si>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</si>
  <si>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</si>
  <si>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</si>
  <si>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</si>
  <si>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</si>
  <si>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</si>
  <si>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</si>
  <si>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</si>
  <si>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</si>
  <si>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</si>
  <si>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</si>
  <si>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</si>
  <si>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</si>
  <si>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</si>
  <si>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</si>
  <si>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</si>
  <si>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</si>
  <si>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</si>
  <si>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</si>
  <si>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</si>
  <si>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</si>
  <si>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</si>
  <si>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</si>
  <si>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</si>
  <si>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</si>
  <si>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</si>
  <si>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</si>
  <si>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</si>
  <si>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</si>
  <si>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</si>
  <si>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</si>
  <si>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</si>
  <si>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</si>
  <si>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</si>
  <si>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</si>
  <si>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</si>
  <si>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</si>
  <si>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</si>
  <si>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</si>
  <si>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</si>
  <si>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</si>
  <si>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</si>
  <si>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</si>
  <si>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</si>
  <si>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</si>
  <si>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</si>
  <si>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</si>
  <si>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</si>
  <si>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</si>
  <si>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</si>
  <si>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</si>
  <si>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</si>
  <si>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</si>
  <si>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</si>
  <si>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</si>
  <si>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</si>
  <si>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</si>
  <si>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</si>
  <si>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</si>
  <si>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</si>
  <si>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</si>
  <si>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</si>
  <si>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</si>
  <si>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</si>
  <si>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0200</t>
  </si>
  <si>
    <t>469</t>
  </si>
  <si>
    <t>04</t>
  </si>
  <si>
    <t>Wall Removed</t>
  </si>
  <si>
    <t>door removed to 469A</t>
  </si>
  <si>
    <t>new paint through out</t>
  </si>
  <si>
    <t>469A</t>
  </si>
  <si>
    <t>471A</t>
  </si>
  <si>
    <t>461A</t>
  </si>
  <si>
    <t>463A</t>
  </si>
  <si>
    <t>new paint through out - may have painted over tags</t>
  </si>
  <si>
    <t>no changes to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</si>
</sst>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topLeftCell="A4" zoomScale="90" zoomScaleNormal="90" workbookViewId="0">
      <selection activeCell="A6" sqref="A6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8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42093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Wethington Allied Health Building</v>
      </c>
      <c r="C2" s="71"/>
      <c r="F2" s="24" t="s">
        <v>12</v>
      </c>
      <c r="G2" s="61" t="s">
        <v>62</v>
      </c>
      <c r="J2" s="15">
        <f>G23-J23</f>
        <v>8</v>
      </c>
      <c r="K2" s="15">
        <f>H23-M23</f>
        <v>0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74</v>
      </c>
      <c r="B6" s="28" t="s">
        <v>75</v>
      </c>
      <c r="C6" s="11" t="s">
        <v>76</v>
      </c>
      <c r="D6" s="17" t="s">
        <v>5</v>
      </c>
      <c r="E6" s="37">
        <v>91</v>
      </c>
      <c r="F6" s="37">
        <v>92</v>
      </c>
      <c r="G6" s="34" t="s">
        <v>3</v>
      </c>
      <c r="H6" s="17" t="s">
        <v>13</v>
      </c>
      <c r="I6" s="11" t="s">
        <v>77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30" x14ac:dyDescent="0.25">
      <c r="A7" s="33" t="s">
        <v>79</v>
      </c>
      <c r="B7" s="28" t="s">
        <v>75</v>
      </c>
      <c r="C7" s="11" t="s">
        <v>33</v>
      </c>
      <c r="D7" s="17" t="s">
        <v>6</v>
      </c>
      <c r="E7" s="37"/>
      <c r="F7" s="37"/>
      <c r="G7" s="34" t="s">
        <v>3</v>
      </c>
      <c r="I7" s="11" t="s">
        <v>83</v>
      </c>
      <c r="J7" s="10"/>
      <c r="K7" s="35"/>
      <c r="L7" s="10"/>
      <c r="M7" s="10"/>
      <c r="N7" s="35"/>
      <c r="O7" s="10"/>
    </row>
    <row r="8" spans="1:16" ht="30" x14ac:dyDescent="0.25">
      <c r="A8" s="38">
        <v>471</v>
      </c>
      <c r="B8" s="28" t="s">
        <v>75</v>
      </c>
      <c r="C8" s="11" t="s">
        <v>76</v>
      </c>
      <c r="D8" s="17" t="s">
        <v>5</v>
      </c>
      <c r="E8" s="34">
        <v>91</v>
      </c>
      <c r="F8" s="34">
        <v>92</v>
      </c>
      <c r="G8" s="34" t="s">
        <v>3</v>
      </c>
      <c r="H8" s="17" t="s">
        <v>13</v>
      </c>
      <c r="I8" s="11" t="s">
        <v>83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30" x14ac:dyDescent="0.25">
      <c r="A9" s="38" t="s">
        <v>80</v>
      </c>
      <c r="B9" s="28" t="s">
        <v>75</v>
      </c>
      <c r="C9" s="11" t="s">
        <v>78</v>
      </c>
      <c r="D9" s="17" t="s">
        <v>6</v>
      </c>
      <c r="E9" s="34"/>
      <c r="F9" s="34"/>
      <c r="G9" s="34" t="s">
        <v>3</v>
      </c>
      <c r="I9" s="11" t="s">
        <v>83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30" x14ac:dyDescent="0.25">
      <c r="A10" s="38">
        <v>461</v>
      </c>
      <c r="B10" s="28" t="s">
        <v>75</v>
      </c>
      <c r="C10" s="11" t="s">
        <v>78</v>
      </c>
      <c r="D10" s="17" t="s">
        <v>6</v>
      </c>
      <c r="E10" s="34"/>
      <c r="F10" s="34"/>
      <c r="G10" s="34" t="s">
        <v>3</v>
      </c>
      <c r="I10" s="11" t="s">
        <v>83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30" x14ac:dyDescent="0.25">
      <c r="A11" s="38" t="s">
        <v>81</v>
      </c>
      <c r="B11" s="28" t="s">
        <v>75</v>
      </c>
      <c r="C11" s="11" t="s">
        <v>78</v>
      </c>
      <c r="D11" s="17" t="s">
        <v>6</v>
      </c>
      <c r="E11" s="34"/>
      <c r="F11" s="34"/>
      <c r="G11" s="34" t="s">
        <v>3</v>
      </c>
      <c r="I11" s="11" t="s">
        <v>83</v>
      </c>
      <c r="J11" s="10">
        <f>IF(G11="No Change","N/A",IF(G11="New Tag Required",Lookup!F:F,IF(G11="Remove Old Tag",Lookup!F:F,IF(G11="N/A","N/A",""))))</f>
        <v>0</v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30" x14ac:dyDescent="0.25">
      <c r="A12" s="38">
        <v>463</v>
      </c>
      <c r="B12" s="28" t="s">
        <v>75</v>
      </c>
      <c r="C12" s="11" t="s">
        <v>78</v>
      </c>
      <c r="D12" s="17" t="s">
        <v>6</v>
      </c>
      <c r="E12" s="34"/>
      <c r="F12" s="34"/>
      <c r="G12" s="34" t="s">
        <v>3</v>
      </c>
      <c r="I12" s="11" t="s">
        <v>83</v>
      </c>
      <c r="J12" s="10">
        <f>IF(G12="No Change","N/A",IF(G12="New Tag Required",Lookup!F:F,IF(G12="Remove Old Tag",Lookup!F:F,IF(G12="N/A","N/A",""))))</f>
        <v>0</v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30" x14ac:dyDescent="0.25">
      <c r="A13" s="36" t="s">
        <v>82</v>
      </c>
      <c r="B13" s="28" t="s">
        <v>75</v>
      </c>
      <c r="C13" s="11" t="s">
        <v>78</v>
      </c>
      <c r="D13" s="17" t="s">
        <v>6</v>
      </c>
      <c r="E13" s="34"/>
      <c r="F13" s="34"/>
      <c r="G13" s="34" t="s">
        <v>3</v>
      </c>
      <c r="I13" s="11" t="s">
        <v>83</v>
      </c>
      <c r="J13" s="10">
        <f>IF(G13="No Change","N/A",IF(G13="New Tag Required",Lookup!F:F,IF(G13="Remove Old Tag",Lookup!F:F,IF(G13="N/A","N/A",""))))</f>
        <v>0</v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25">
      <c r="A15" s="36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25">
      <c r="A17" s="36"/>
      <c r="C17" s="11"/>
      <c r="E17" s="34"/>
      <c r="F17" s="34"/>
      <c r="G17" s="34"/>
      <c r="J17" s="10"/>
      <c r="K17" s="40"/>
      <c r="M17" s="10"/>
      <c r="N17" s="40"/>
    </row>
    <row r="18" spans="1:14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x14ac:dyDescent="0.25">
      <c r="A20" s="36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0"/>
      <c r="M20" s="10" t="str">
        <f>IF(H20="No Change","N/A",IF(H20="New Tag Required",Lookup!F:F,IF(H20="Remove Old Sign",Lookup!F:F,IF(H20="N/A","N/A",""))))</f>
        <v/>
      </c>
      <c r="N20" s="40"/>
    </row>
    <row r="21" spans="1:14" ht="15.75" thickBot="1" x14ac:dyDescent="0.3">
      <c r="A21" s="36"/>
      <c r="C21" s="11"/>
      <c r="E21" s="34"/>
      <c r="F21" s="34"/>
      <c r="G21" s="34"/>
      <c r="K21" s="40"/>
      <c r="N21" s="40"/>
    </row>
    <row r="22" spans="1:14" ht="45" x14ac:dyDescent="0.25">
      <c r="A22" s="36"/>
      <c r="C22" s="11"/>
      <c r="E22" s="34"/>
      <c r="F22" s="34"/>
      <c r="G22" s="41" t="s">
        <v>47</v>
      </c>
      <c r="H22" s="42" t="s">
        <v>48</v>
      </c>
      <c r="J22" s="43" t="s">
        <v>42</v>
      </c>
      <c r="K22" s="10"/>
      <c r="L22" s="10"/>
      <c r="M22" s="43" t="s">
        <v>43</v>
      </c>
    </row>
    <row r="23" spans="1:14" ht="15.75" thickBot="1" x14ac:dyDescent="0.3">
      <c r="A23" s="36"/>
      <c r="C23" s="11"/>
      <c r="E23" s="34"/>
      <c r="F23" s="34"/>
      <c r="G23" s="14">
        <f>COUNTIF(G6:G22,"New Tag Required")</f>
        <v>8</v>
      </c>
      <c r="H23" s="13">
        <f>COUNTIF(H6:H22,"New Sign Required")</f>
        <v>0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x14ac:dyDescent="0.25">
      <c r="A24" s="36"/>
      <c r="C24" s="11"/>
      <c r="E24" s="34"/>
      <c r="F24" s="34"/>
      <c r="G24" s="34"/>
    </row>
    <row r="25" spans="1:14" x14ac:dyDescent="0.25">
      <c r="A25" s="36"/>
      <c r="C25" s="11"/>
      <c r="E25" s="34"/>
      <c r="F25" s="34"/>
      <c r="G25" s="34"/>
    </row>
    <row r="26" spans="1:14" x14ac:dyDescent="0.25">
      <c r="A26" s="36"/>
      <c r="C26" s="11"/>
      <c r="E26" s="34"/>
      <c r="F26" s="34"/>
      <c r="G26" s="34"/>
    </row>
    <row r="27" spans="1:14" x14ac:dyDescent="0.25">
      <c r="A27" s="36"/>
      <c r="C27" s="11"/>
      <c r="E27" s="34"/>
      <c r="F27" s="34"/>
      <c r="G27" s="34"/>
    </row>
    <row r="28" spans="1:14" x14ac:dyDescent="0.25">
      <c r="A28" s="36"/>
      <c r="C28" s="11"/>
      <c r="E28" s="34"/>
      <c r="F28" s="34"/>
      <c r="G28" s="34"/>
    </row>
    <row r="29" spans="1:14" x14ac:dyDescent="0.25">
      <c r="A29" s="36"/>
      <c r="C29" s="11"/>
      <c r="E29" s="34"/>
      <c r="F29" s="34"/>
      <c r="G29" s="34"/>
    </row>
    <row r="30" spans="1:14" x14ac:dyDescent="0.25">
      <c r="A30" s="36"/>
      <c r="C30" s="11"/>
      <c r="E30" s="34"/>
      <c r="F30" s="34"/>
      <c r="G30" s="34"/>
    </row>
    <row r="31" spans="1:14" x14ac:dyDescent="0.25">
      <c r="A31" s="44"/>
      <c r="C31" s="11"/>
      <c r="E31" s="34"/>
      <c r="F31" s="45"/>
      <c r="G31" s="34"/>
    </row>
    <row r="32" spans="1:14" x14ac:dyDescent="0.25">
      <c r="A32" s="44"/>
      <c r="C32" s="11"/>
      <c r="E32" s="34"/>
      <c r="F32" s="45"/>
      <c r="G32" s="34"/>
    </row>
    <row r="33" spans="1:7" x14ac:dyDescent="0.25">
      <c r="A33" s="44"/>
      <c r="C33" s="11"/>
      <c r="E33" s="34"/>
      <c r="F33" s="46"/>
      <c r="G33" s="34"/>
    </row>
    <row r="34" spans="1:7" x14ac:dyDescent="0.25">
      <c r="A34" s="36"/>
      <c r="C34" s="11"/>
      <c r="E34" s="34"/>
      <c r="F34" s="45"/>
      <c r="G34" s="34"/>
    </row>
    <row r="35" spans="1:7" x14ac:dyDescent="0.25">
      <c r="A35" s="36"/>
      <c r="C35" s="11"/>
      <c r="E35" s="34"/>
      <c r="F35" s="45"/>
      <c r="G35" s="34"/>
    </row>
    <row r="36" spans="1:7" x14ac:dyDescent="0.25">
      <c r="A36" s="47"/>
      <c r="C36" s="11"/>
      <c r="E36" s="34"/>
      <c r="F36" s="34"/>
      <c r="G36" s="34"/>
    </row>
    <row r="37" spans="1:7" x14ac:dyDescent="0.25">
      <c r="A37" s="47"/>
      <c r="C37" s="11"/>
      <c r="E37" s="34"/>
      <c r="F37" s="34"/>
      <c r="G37" s="34"/>
    </row>
    <row r="38" spans="1:7" x14ac:dyDescent="0.25">
      <c r="A38" s="47"/>
      <c r="C38" s="11"/>
      <c r="E38" s="34"/>
      <c r="F38" s="34"/>
      <c r="G38" s="34"/>
    </row>
    <row r="39" spans="1:7" x14ac:dyDescent="0.25">
      <c r="A39" s="47"/>
      <c r="C39" s="11"/>
      <c r="E39" s="34"/>
      <c r="F39" s="34"/>
      <c r="G39" s="34"/>
    </row>
    <row r="40" spans="1:7" x14ac:dyDescent="0.25">
      <c r="A40" s="48"/>
      <c r="C40" s="11"/>
      <c r="E40" s="34"/>
      <c r="F40" s="39"/>
      <c r="G40" s="34"/>
    </row>
    <row r="41" spans="1:7" x14ac:dyDescent="0.25">
      <c r="A41" s="47"/>
      <c r="C41" s="11"/>
      <c r="E41" s="34"/>
      <c r="F41" s="34"/>
      <c r="G41" s="34"/>
    </row>
    <row r="42" spans="1:7" x14ac:dyDescent="0.25">
      <c r="A42" s="47"/>
      <c r="C42" s="11"/>
      <c r="E42" s="34"/>
      <c r="F42" s="34"/>
      <c r="G42" s="34"/>
    </row>
    <row r="43" spans="1:7" x14ac:dyDescent="0.25">
      <c r="A43" s="36"/>
      <c r="C43" s="11"/>
      <c r="E43" s="34"/>
      <c r="F43" s="34"/>
      <c r="G43" s="34"/>
    </row>
    <row r="44" spans="1:7" x14ac:dyDescent="0.25">
      <c r="A44" s="36"/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8:G21">
    <cfRule type="containsText" dxfId="49" priority="126" operator="containsText" text="New Tag Required">
      <formula>NOT(ISERROR(SEARCH("New Tag Required",G8)))</formula>
    </cfRule>
  </conditionalFormatting>
  <conditionalFormatting sqref="D8:D88">
    <cfRule type="containsText" dxfId="48" priority="125" operator="containsText" text="Yes">
      <formula>NOT(ISERROR(SEARCH("Yes",D8)))</formula>
    </cfRule>
  </conditionalFormatting>
  <conditionalFormatting sqref="H28:H88 H189:H410 H8:H21">
    <cfRule type="containsText" dxfId="47" priority="113" operator="containsText" text="New Sign Required">
      <formula>NOT(ISERROR(SEARCH("New Sign Required",H8)))</formula>
    </cfRule>
  </conditionalFormatting>
  <conditionalFormatting sqref="G28:G88 G8:H21">
    <cfRule type="containsText" dxfId="46" priority="112" operator="containsText" text="Action Required">
      <formula>NOT(ISERROR(SEARCH("Action Required",G8)))</formula>
    </cfRule>
  </conditionalFormatting>
  <conditionalFormatting sqref="H28:H88">
    <cfRule type="containsText" dxfId="45" priority="111" operator="containsText" text="Action Required">
      <formula>NOT(ISERROR(SEARCH("Action Required",H28)))</formula>
    </cfRule>
  </conditionalFormatting>
  <conditionalFormatting sqref="G24:G27">
    <cfRule type="containsText" dxfId="44" priority="53" operator="containsText" text="New Tag Required">
      <formula>NOT(ISERROR(SEARCH("New Tag Required",G24)))</formula>
    </cfRule>
  </conditionalFormatting>
  <conditionalFormatting sqref="H24:H27">
    <cfRule type="containsText" dxfId="43" priority="51" operator="containsText" text="New Sign Required">
      <formula>NOT(ISERROR(SEARCH("New Sign Required",H24)))</formula>
    </cfRule>
  </conditionalFormatting>
  <conditionalFormatting sqref="G24:G27">
    <cfRule type="containsText" dxfId="42" priority="50" operator="containsText" text="Action Required">
      <formula>NOT(ISERROR(SEARCH("Action Required",G24)))</formula>
    </cfRule>
  </conditionalFormatting>
  <conditionalFormatting sqref="H24:H27">
    <cfRule type="containsText" dxfId="41" priority="49" operator="containsText" text="Action Required">
      <formula>NOT(ISERROR(SEARCH("Action Required",H24)))</formula>
    </cfRule>
  </conditionalFormatting>
  <conditionalFormatting sqref="D89:D188">
    <cfRule type="containsText" dxfId="40" priority="45" operator="containsText" text="Yes">
      <formula>NOT(ISERROR(SEARCH("Yes",D89)))</formula>
    </cfRule>
  </conditionalFormatting>
  <conditionalFormatting sqref="H89:H188">
    <cfRule type="containsText" dxfId="39" priority="44" operator="containsText" text="New Sign Required">
      <formula>NOT(ISERROR(SEARCH("New Sign Required",H89)))</formula>
    </cfRule>
  </conditionalFormatting>
  <conditionalFormatting sqref="G89:G188">
    <cfRule type="containsText" dxfId="38" priority="43" operator="containsText" text="Action Required">
      <formula>NOT(ISERROR(SEARCH("Action Required",G89)))</formula>
    </cfRule>
  </conditionalFormatting>
  <conditionalFormatting sqref="H89:H188">
    <cfRule type="containsText" dxfId="37" priority="42" operator="containsText" text="Action Required">
      <formula>NOT(ISERROR(SEARCH("Action Required",H89)))</formula>
    </cfRule>
  </conditionalFormatting>
  <conditionalFormatting sqref="D6:D7">
    <cfRule type="containsText" dxfId="36" priority="39" operator="containsText" text="Yes">
      <formula>NOT(ISERROR(SEARCH("Yes",D6)))</formula>
    </cfRule>
  </conditionalFormatting>
  <conditionalFormatting sqref="J2:N2">
    <cfRule type="cellIs" dxfId="35" priority="19" operator="notEqual">
      <formula>0</formula>
    </cfRule>
  </conditionalFormatting>
  <conditionalFormatting sqref="J6:J20">
    <cfRule type="cellIs" dxfId="34" priority="18" operator="equal">
      <formula>0</formula>
    </cfRule>
  </conditionalFormatting>
  <conditionalFormatting sqref="M6:M20">
    <cfRule type="cellIs" dxfId="33" priority="17" operator="equal">
      <formula>0</formula>
    </cfRule>
  </conditionalFormatting>
  <conditionalFormatting sqref="J6:J20 M6:M20">
    <cfRule type="cellIs" dxfId="32" priority="14" operator="equal">
      <formula>"In Progress"</formula>
    </cfRule>
    <cfRule type="cellIs" dxfId="31" priority="15" operator="equal">
      <formula>"Log Issues"</formula>
    </cfRule>
    <cfRule type="cellIs" dxfId="30" priority="16" operator="equal">
      <formula>"N/A"</formula>
    </cfRule>
  </conditionalFormatting>
  <conditionalFormatting sqref="K6:L12">
    <cfRule type="expression" dxfId="29" priority="13">
      <formula>$J6="Log Issues"</formula>
    </cfRule>
  </conditionalFormatting>
  <conditionalFormatting sqref="N6:N12">
    <cfRule type="expression" dxfId="28" priority="12">
      <formula>$M6="Log Issues"</formula>
    </cfRule>
  </conditionalFormatting>
  <conditionalFormatting sqref="G6:G13">
    <cfRule type="containsText" dxfId="27" priority="11" operator="containsText" text="New Tag Required">
      <formula>NOT(ISERROR(SEARCH("New Tag Required",G6)))</formula>
    </cfRule>
  </conditionalFormatting>
  <conditionalFormatting sqref="H6:H7">
    <cfRule type="containsText" dxfId="26" priority="10" operator="containsText" text="New Sign Required">
      <formula>NOT(ISERROR(SEARCH("New Sign Required",H6)))</formula>
    </cfRule>
  </conditionalFormatting>
  <conditionalFormatting sqref="G6:G13">
    <cfRule type="containsText" dxfId="25" priority="9" operator="containsText" text="Action Required">
      <formula>NOT(ISERROR(SEARCH("Action Required",G6)))</formula>
    </cfRule>
  </conditionalFormatting>
  <conditionalFormatting sqref="H6:H7">
    <cfRule type="containsText" dxfId="24" priority="8" operator="containsText" text="Action Required">
      <formula>NOT(ISERROR(SEARCH("Action Required",H6)))</formula>
    </cfRule>
  </conditionalFormatting>
  <conditionalFormatting sqref="H1:H1048576">
    <cfRule type="containsText" dxfId="23" priority="6" operator="containsText" text="Remove Old Sign">
      <formula>NOT(ISERROR(SEARCH("Remove Old Sign",H1)))</formula>
    </cfRule>
    <cfRule type="containsText" dxfId="22" priority="7" operator="containsText" text="Move Sign to New Location">
      <formula>NOT(ISERROR(SEARCH("Move Sign to New Location",H1)))</formula>
    </cfRule>
  </conditionalFormatting>
  <conditionalFormatting sqref="G3:G1048576">
    <cfRule type="containsText" dxfId="21" priority="5" operator="containsText" text="Remove Old Tag">
      <formula>NOT(ISERROR(SEARCH("Remove Old Tag",G3)))</formula>
    </cfRule>
  </conditionalFormatting>
  <conditionalFormatting sqref="G1:G2">
    <cfRule type="containsText" dxfId="2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>
          <x14:formula1>
            <xm:f>Lookup!$E$1:$E$18</xm:f>
          </x14:formula1>
          <xm:sqref>C6:C8 C14:C188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0" sqref="E10"/>
    </sheetView>
  </sheetViews>
  <sheetFormatPr defaultColWidth="9.140625" defaultRowHeight="15" x14ac:dyDescent="0.25"/>
  <cols>
    <col min="1" max="1" width="22.42578125" style="62" bestFit="1" customWidth="1"/>
    <col min="2" max="2" width="37.7109375" style="62" customWidth="1"/>
    <col min="3" max="3" width="24" style="55" customWidth="1"/>
    <col min="4" max="4" width="14.28515625" style="55" bestFit="1" customWidth="1"/>
    <col min="5" max="5" width="13.7109375" style="55" customWidth="1"/>
    <col min="6" max="6" width="13.28515625" style="55" bestFit="1" customWidth="1"/>
    <col min="7" max="8" width="18.5703125" style="55" customWidth="1"/>
    <col min="9" max="10" width="26.85546875" style="56" customWidth="1"/>
    <col min="11" max="16384" width="9.140625" style="55"/>
  </cols>
  <sheetData>
    <row r="1" spans="1:10" x14ac:dyDescent="0.25">
      <c r="A1" s="51" t="s">
        <v>7</v>
      </c>
      <c r="B1" s="52" t="str">
        <f>'KD Changes'!B1:C1</f>
        <v>0200</v>
      </c>
      <c r="C1" s="53"/>
      <c r="D1" s="18" t="s">
        <v>10</v>
      </c>
      <c r="E1" s="54">
        <f>'KD Changes'!G1</f>
        <v>42093</v>
      </c>
    </row>
    <row r="2" spans="1:10" x14ac:dyDescent="0.25">
      <c r="A2" s="57" t="s">
        <v>8</v>
      </c>
      <c r="B2" s="58" t="str">
        <f>VLOOKUP(B1,[1]BuildingList!A:B,2,FALSE)</f>
        <v>Wethington Allied Health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E6" s="55" t="s">
        <v>84</v>
      </c>
      <c r="G6" s="32"/>
      <c r="H6" s="32"/>
      <c r="I6" s="55"/>
      <c r="J6" s="55"/>
    </row>
    <row r="7" spans="1:10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x14ac:dyDescent="0.25">
      <c r="B9" s="56"/>
      <c r="G9" s="32"/>
      <c r="H9" s="32"/>
      <c r="I9" s="55"/>
      <c r="J9" s="55"/>
    </row>
    <row r="10" spans="1:10" x14ac:dyDescent="0.25">
      <c r="B10" s="56"/>
      <c r="F10" s="64"/>
      <c r="G10" s="32"/>
      <c r="H10" s="32"/>
    </row>
    <row r="11" spans="1:10" x14ac:dyDescent="0.25">
      <c r="A11" s="55"/>
      <c r="B11" s="55"/>
      <c r="F11" s="64"/>
      <c r="G11" s="32"/>
      <c r="H11" s="32"/>
    </row>
    <row r="12" spans="1:10" x14ac:dyDescent="0.25">
      <c r="A12" s="55"/>
      <c r="B12" s="56"/>
      <c r="F12" s="64"/>
      <c r="G12" s="32"/>
      <c r="H12" s="32"/>
    </row>
    <row r="13" spans="1:10" x14ac:dyDescent="0.25">
      <c r="A13" s="55"/>
      <c r="B13" s="55"/>
      <c r="F13" s="64"/>
      <c r="G13" s="32"/>
      <c r="H13" s="32"/>
    </row>
    <row r="14" spans="1:10" x14ac:dyDescent="0.25">
      <c r="A14" s="55"/>
      <c r="B14" s="56"/>
      <c r="F14" s="64"/>
      <c r="G14" s="32"/>
      <c r="H14" s="32"/>
    </row>
    <row r="15" spans="1:10" x14ac:dyDescent="0.25">
      <c r="A15" s="55"/>
      <c r="B15" s="55"/>
      <c r="F15" s="64"/>
      <c r="G15" s="32"/>
      <c r="H15" s="32"/>
    </row>
    <row r="16" spans="1:10" x14ac:dyDescent="0.25">
      <c r="A16" s="55"/>
      <c r="B16" s="56"/>
      <c r="F16" s="64"/>
      <c r="G16" s="32"/>
      <c r="H16" s="32"/>
    </row>
    <row r="17" spans="1:8" x14ac:dyDescent="0.25">
      <c r="A17" s="55"/>
      <c r="B17" s="55"/>
      <c r="F17" s="64"/>
      <c r="G17" s="32"/>
      <c r="H17" s="32"/>
    </row>
    <row r="18" spans="1:8" x14ac:dyDescent="0.25">
      <c r="A18" s="55"/>
      <c r="B18" s="55"/>
      <c r="F18" s="64"/>
      <c r="G18" s="32"/>
      <c r="H18" s="32"/>
    </row>
    <row r="19" spans="1:8" x14ac:dyDescent="0.25">
      <c r="A19" s="55"/>
      <c r="B19" s="55"/>
      <c r="F19" s="64"/>
      <c r="G19" s="32"/>
      <c r="H19" s="32"/>
    </row>
    <row r="20" spans="1:8" x14ac:dyDescent="0.25">
      <c r="A20" s="55"/>
      <c r="B20" s="55"/>
      <c r="F20" s="64"/>
      <c r="G20" s="32"/>
      <c r="H20" s="32"/>
    </row>
    <row r="21" spans="1:8" x14ac:dyDescent="0.25">
      <c r="A21" s="55"/>
      <c r="B21" s="55"/>
      <c r="F21" s="65"/>
      <c r="G21" s="32"/>
      <c r="H21" s="32"/>
    </row>
    <row r="22" spans="1:8" x14ac:dyDescent="0.25">
      <c r="A22" s="55"/>
      <c r="B22" s="55"/>
      <c r="F22" s="64"/>
      <c r="G22" s="32"/>
      <c r="H22" s="32"/>
    </row>
    <row r="23" spans="1:8" x14ac:dyDescent="0.25">
      <c r="A23" s="55"/>
      <c r="B23" s="55"/>
      <c r="F23" s="64"/>
      <c r="G23" s="32"/>
      <c r="H23" s="32"/>
    </row>
    <row r="24" spans="1:8" x14ac:dyDescent="0.25">
      <c r="A24" s="55"/>
      <c r="B24" s="55"/>
      <c r="F24" s="64"/>
      <c r="G24" s="32"/>
      <c r="H24" s="32"/>
    </row>
    <row r="25" spans="1:8" x14ac:dyDescent="0.25">
      <c r="A25" s="55"/>
      <c r="B25" s="55"/>
      <c r="F25" s="64"/>
      <c r="G25" s="32"/>
      <c r="H25" s="32"/>
    </row>
    <row r="26" spans="1:8" x14ac:dyDescent="0.25">
      <c r="A26" s="55"/>
      <c r="B26" s="55"/>
      <c r="F26" s="64"/>
      <c r="G26" s="32"/>
      <c r="H26" s="32"/>
    </row>
    <row r="27" spans="1:8" x14ac:dyDescent="0.25">
      <c r="A27" s="55"/>
      <c r="B27" s="55"/>
      <c r="F27" s="64"/>
      <c r="G27" s="32"/>
      <c r="H27" s="32"/>
    </row>
    <row r="28" spans="1:8" x14ac:dyDescent="0.25">
      <c r="A28" s="55"/>
      <c r="B28" s="55"/>
      <c r="F28" s="64"/>
      <c r="G28" s="32"/>
      <c r="H28" s="32"/>
    </row>
    <row r="29" spans="1:8" x14ac:dyDescent="0.25">
      <c r="A29" s="55"/>
      <c r="B29" s="55"/>
      <c r="F29" s="64"/>
      <c r="G29" s="32"/>
      <c r="H29" s="32"/>
    </row>
    <row r="30" spans="1:8" x14ac:dyDescent="0.25">
      <c r="A30" s="55"/>
      <c r="B30" s="55"/>
      <c r="F30" s="64"/>
      <c r="G30" s="32"/>
      <c r="H30" s="32"/>
    </row>
    <row r="31" spans="1:8" x14ac:dyDescent="0.25">
      <c r="A31" s="63"/>
      <c r="E31" s="64"/>
      <c r="F31" s="64"/>
      <c r="G31" s="32"/>
      <c r="H31" s="32"/>
    </row>
    <row r="32" spans="1:8" x14ac:dyDescent="0.25">
      <c r="A32" s="63"/>
      <c r="E32" s="64"/>
      <c r="F32" s="64"/>
      <c r="G32" s="32"/>
      <c r="H32" s="32"/>
    </row>
    <row r="33" spans="1:8" x14ac:dyDescent="0.25">
      <c r="A33" s="63"/>
      <c r="E33" s="64"/>
      <c r="F33" s="64"/>
      <c r="G33" s="32"/>
      <c r="H33" s="32"/>
    </row>
    <row r="34" spans="1:8" x14ac:dyDescent="0.25">
      <c r="A34" s="63"/>
      <c r="E34" s="64"/>
      <c r="F34" s="64"/>
      <c r="G34" s="32"/>
      <c r="H34" s="32"/>
    </row>
    <row r="35" spans="1:8" x14ac:dyDescent="0.25">
      <c r="A35" s="63"/>
      <c r="E35" s="64"/>
      <c r="F35" s="64"/>
      <c r="G35" s="32"/>
      <c r="H35" s="32"/>
    </row>
    <row r="36" spans="1:8" x14ac:dyDescent="0.25">
      <c r="A36" s="63"/>
      <c r="E36" s="64"/>
      <c r="F36" s="64"/>
      <c r="G36" s="32"/>
      <c r="H36" s="32"/>
    </row>
    <row r="37" spans="1:8" x14ac:dyDescent="0.25">
      <c r="A37" s="63"/>
      <c r="E37" s="64"/>
      <c r="F37" s="64"/>
      <c r="G37" s="32"/>
      <c r="H37" s="32"/>
    </row>
    <row r="38" spans="1:8" x14ac:dyDescent="0.25">
      <c r="A38" s="63"/>
      <c r="E38" s="64"/>
      <c r="F38" s="64"/>
      <c r="G38" s="32"/>
      <c r="H38" s="32"/>
    </row>
    <row r="39" spans="1:8" x14ac:dyDescent="0.25">
      <c r="A39" s="63"/>
      <c r="E39" s="64"/>
      <c r="F39" s="64"/>
      <c r="G39" s="64"/>
    </row>
    <row r="40" spans="1:8" x14ac:dyDescent="0.25">
      <c r="A40" s="63"/>
      <c r="E40" s="64"/>
      <c r="F40" s="64"/>
      <c r="G40" s="64"/>
    </row>
    <row r="41" spans="1:8" x14ac:dyDescent="0.25">
      <c r="A41" s="66"/>
      <c r="E41" s="64"/>
      <c r="F41" s="67"/>
      <c r="G41" s="64"/>
    </row>
    <row r="42" spans="1:8" x14ac:dyDescent="0.25">
      <c r="A42" s="66"/>
      <c r="E42" s="64"/>
      <c r="F42" s="67"/>
      <c r="G42" s="64"/>
    </row>
    <row r="43" spans="1:8" x14ac:dyDescent="0.25">
      <c r="A43" s="66"/>
      <c r="E43" s="64"/>
      <c r="F43" s="68"/>
      <c r="G43" s="64"/>
    </row>
    <row r="44" spans="1:8" x14ac:dyDescent="0.25">
      <c r="A44" s="63"/>
      <c r="E44" s="64"/>
      <c r="F44" s="67"/>
      <c r="G44" s="64"/>
    </row>
    <row r="45" spans="1:8" x14ac:dyDescent="0.25">
      <c r="A45" s="63"/>
      <c r="E45" s="64"/>
      <c r="F45" s="67"/>
      <c r="G45" s="64"/>
    </row>
    <row r="46" spans="1:8" x14ac:dyDescent="0.25">
      <c r="A46" s="69"/>
      <c r="E46" s="64"/>
      <c r="F46" s="64"/>
      <c r="G46" s="64"/>
    </row>
    <row r="47" spans="1:8" x14ac:dyDescent="0.25">
      <c r="A47" s="69"/>
      <c r="E47" s="64"/>
      <c r="F47" s="64"/>
      <c r="G47" s="64"/>
    </row>
    <row r="48" spans="1:8" x14ac:dyDescent="0.25">
      <c r="A48" s="69"/>
      <c r="E48" s="64"/>
      <c r="F48" s="64"/>
      <c r="G48" s="64"/>
    </row>
    <row r="49" spans="1:7" x14ac:dyDescent="0.25">
      <c r="A49" s="69"/>
      <c r="E49" s="64"/>
      <c r="F49" s="64"/>
      <c r="G49" s="64"/>
    </row>
    <row r="50" spans="1:7" x14ac:dyDescent="0.25">
      <c r="A50" s="69"/>
      <c r="C50" s="56"/>
      <c r="E50" s="64"/>
      <c r="F50" s="65"/>
      <c r="G50" s="64"/>
    </row>
    <row r="51" spans="1:7" x14ac:dyDescent="0.25">
      <c r="A51" s="69"/>
      <c r="C51" s="56"/>
      <c r="E51" s="64"/>
      <c r="F51" s="64"/>
      <c r="G51" s="64"/>
    </row>
    <row r="52" spans="1:7" x14ac:dyDescent="0.25">
      <c r="A52" s="69"/>
      <c r="C52" s="56"/>
      <c r="E52" s="64"/>
      <c r="F52" s="64"/>
      <c r="G52" s="64"/>
    </row>
    <row r="53" spans="1:7" x14ac:dyDescent="0.25">
      <c r="A53" s="63"/>
      <c r="C53" s="56"/>
      <c r="E53" s="64"/>
      <c r="F53" s="64"/>
      <c r="G53" s="64"/>
    </row>
    <row r="54" spans="1:7" x14ac:dyDescent="0.25">
      <c r="A54" s="63"/>
      <c r="C54" s="56"/>
    </row>
    <row r="55" spans="1:7" x14ac:dyDescent="0.25">
      <c r="C55" s="56"/>
    </row>
    <row r="56" spans="1:7" x14ac:dyDescent="0.25">
      <c r="C56" s="56"/>
    </row>
    <row r="57" spans="1:7" x14ac:dyDescent="0.25">
      <c r="C57" s="56"/>
    </row>
    <row r="58" spans="1:7" x14ac:dyDescent="0.25">
      <c r="C58" s="56"/>
    </row>
    <row r="59" spans="1:7" x14ac:dyDescent="0.25">
      <c r="C59" s="56"/>
    </row>
    <row r="60" spans="1:7" x14ac:dyDescent="0.25">
      <c r="C60" s="56"/>
    </row>
    <row r="61" spans="1:7" x14ac:dyDescent="0.25">
      <c r="C61" s="56"/>
    </row>
    <row r="62" spans="1:7" x14ac:dyDescent="0.25">
      <c r="C62" s="56"/>
    </row>
    <row r="63" spans="1:7" x14ac:dyDescent="0.25">
      <c r="C63" s="56"/>
    </row>
    <row r="64" spans="1:7" x14ac:dyDescent="0.25">
      <c r="C64" s="56"/>
    </row>
    <row r="65" spans="3:3" x14ac:dyDescent="0.25">
      <c r="C65" s="56"/>
    </row>
    <row r="66" spans="3:3" x14ac:dyDescent="0.25">
      <c r="C66" s="56"/>
    </row>
    <row r="67" spans="3:3" x14ac:dyDescent="0.25">
      <c r="C67" s="56"/>
    </row>
    <row r="68" spans="3:3" x14ac:dyDescent="0.25">
      <c r="C68" s="56"/>
    </row>
    <row r="69" spans="3:3" x14ac:dyDescent="0.25">
      <c r="C69" s="56"/>
    </row>
    <row r="70" spans="3:3" x14ac:dyDescent="0.25">
      <c r="C70" s="56"/>
    </row>
    <row r="71" spans="3:3" x14ac:dyDescent="0.25">
      <c r="C71" s="56"/>
    </row>
    <row r="72" spans="3:3" x14ac:dyDescent="0.25">
      <c r="C72" s="56"/>
    </row>
    <row r="73" spans="3:3" x14ac:dyDescent="0.25">
      <c r="C73" s="56"/>
    </row>
    <row r="74" spans="3:3" x14ac:dyDescent="0.25">
      <c r="C74" s="56"/>
    </row>
    <row r="75" spans="3:3" x14ac:dyDescent="0.25">
      <c r="C75" s="56"/>
    </row>
    <row r="76" spans="3:3" x14ac:dyDescent="0.25">
      <c r="C76" s="56"/>
    </row>
    <row r="77" spans="3:3" x14ac:dyDescent="0.25">
      <c r="C77" s="56"/>
    </row>
    <row r="78" spans="3:3" x14ac:dyDescent="0.25">
      <c r="C78" s="56"/>
    </row>
    <row r="79" spans="3:3" x14ac:dyDescent="0.25">
      <c r="C79" s="56"/>
    </row>
    <row r="80" spans="3:3" x14ac:dyDescent="0.25">
      <c r="C80" s="56"/>
    </row>
    <row r="81" spans="3:3" x14ac:dyDescent="0.25">
      <c r="C81" s="56"/>
    </row>
    <row r="82" spans="3:3" x14ac:dyDescent="0.25">
      <c r="C82" s="56"/>
    </row>
    <row r="199" spans="3:3" x14ac:dyDescent="0.25">
      <c r="C199" s="55" t="s">
        <v>30</v>
      </c>
    </row>
  </sheetData>
  <sheetProtection insertRows="0" deleteRows="0" selectLockedCells="1"/>
  <conditionalFormatting sqref="G39:G52">
    <cfRule type="containsText" dxfId="19" priority="16" operator="containsText" text="New Tag Required">
      <formula>NOT(ISERROR(SEARCH("New Tag Required",G39)))</formula>
    </cfRule>
  </conditionalFormatting>
  <conditionalFormatting sqref="D49:D98">
    <cfRule type="containsText" dxfId="18" priority="15" operator="containsText" text="Yes">
      <formula>NOT(ISERROR(SEARCH("Yes",D49)))</formula>
    </cfRule>
  </conditionalFormatting>
  <conditionalFormatting sqref="H39:H98 H199:H420">
    <cfRule type="containsText" dxfId="17" priority="14" operator="containsText" text="New Sign Required">
      <formula>NOT(ISERROR(SEARCH("New Sign Required",H39)))</formula>
    </cfRule>
  </conditionalFormatting>
  <conditionalFormatting sqref="G39:G98">
    <cfRule type="containsText" dxfId="16" priority="13" operator="containsText" text="Action Required">
      <formula>NOT(ISERROR(SEARCH("Action Required",G39)))</formula>
    </cfRule>
  </conditionalFormatting>
  <conditionalFormatting sqref="H39:H98">
    <cfRule type="containsText" dxfId="15" priority="12" operator="containsText" text="Action Required">
      <formula>NOT(ISERROR(SEARCH("Action Required",H39)))</formula>
    </cfRule>
  </conditionalFormatting>
  <conditionalFormatting sqref="D99:D198">
    <cfRule type="containsText" dxfId="14" priority="7" operator="containsText" text="Yes">
      <formula>NOT(ISERROR(SEARCH("Yes",D99)))</formula>
    </cfRule>
  </conditionalFormatting>
  <conditionalFormatting sqref="H99:H198">
    <cfRule type="containsText" dxfId="13" priority="6" operator="containsText" text="New Sign Required">
      <formula>NOT(ISERROR(SEARCH("New Sign Required",H99)))</formula>
    </cfRule>
  </conditionalFormatting>
  <conditionalFormatting sqref="G99:G198">
    <cfRule type="containsText" dxfId="12" priority="5" operator="containsText" text="Action Required">
      <formula>NOT(ISERROR(SEARCH("Action Required",G99)))</formula>
    </cfRule>
  </conditionalFormatting>
  <conditionalFormatting sqref="H99:H198">
    <cfRule type="containsText" dxfId="11" priority="4" operator="containsText" text="Action Required">
      <formula>NOT(ISERROR(SEARCH("Action Required",H99)))</formula>
    </cfRule>
  </conditionalFormatting>
  <conditionalFormatting sqref="H1:H4 H39:H1048576 G5:G38">
    <cfRule type="containsText" dxfId="10" priority="2" operator="containsText" text="Remove Old Sign">
      <formula>NOT(ISERROR(SEARCH("Remove Old Sign",G1)))</formula>
    </cfRule>
    <cfRule type="containsText" dxfId="9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8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x14ac:dyDescent="0.25">
      <c r="A35" s="2" t="str">
        <f>([3]UKBuilding_List!A35)</f>
        <v>0041</v>
      </c>
      <c r="B35" s="3" t="str">
        <f>([3]UKBuilding_List!C35)</f>
        <v>Pence Hall</v>
      </c>
    </row>
    <row r="36" spans="1:2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([3]UKBuilding_List!C38)</f>
        <v>Kastle Hall</v>
      </c>
    </row>
    <row r="39" spans="1:2" x14ac:dyDescent="0.25">
      <c r="A39" s="2" t="str">
        <f>([3]UKBuilding_List!A39)</f>
        <v>0045</v>
      </c>
      <c r="B39" s="3" t="str">
        <f>([3]UKBuilding_List!C39)</f>
        <v>McVey Hall</v>
      </c>
    </row>
    <row r="40" spans="1:2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([3]UKBuilding_List!C42)</f>
        <v>Law Building</v>
      </c>
    </row>
    <row r="43" spans="1:2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([3]UKBuilding_List!C51)</f>
        <v>Kinkead Hall</v>
      </c>
    </row>
    <row r="52" spans="1:2" x14ac:dyDescent="0.25">
      <c r="A52" s="2" t="str">
        <f>([3]UKBuilding_List!A52)</f>
        <v>0058</v>
      </c>
      <c r="B52" s="3" t="str">
        <f>([3]UKBuilding_List!C52)</f>
        <v>Bradley Hall</v>
      </c>
    </row>
    <row r="53" spans="1:2" x14ac:dyDescent="0.25">
      <c r="A53" s="2" t="str">
        <f>([3]UKBuilding_List!A53)</f>
        <v>0059</v>
      </c>
      <c r="B53" s="3" t="str">
        <f>([3]UKBuilding_List!C53)</f>
        <v>Bowman Hall</v>
      </c>
    </row>
    <row r="54" spans="1:2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([3]UKBuilding_List!C55)</f>
        <v>Scovell Hall</v>
      </c>
    </row>
    <row r="56" spans="1:2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([3]UKBuilding_List!C63)</f>
        <v>Kelley Hall</v>
      </c>
    </row>
    <row r="64" spans="1:2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([3]UKBuilding_List!C71)</f>
        <v>453 Columbia</v>
      </c>
    </row>
    <row r="72" spans="1:2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([3]UKBuilding_List!C80)</f>
        <v>Seed House</v>
      </c>
    </row>
    <row r="81" spans="1:2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([3]UKBuilding_List!C82)</f>
        <v>Cooper House</v>
      </c>
    </row>
    <row r="83" spans="1:2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([3]UKBuilding_List!C88)</f>
        <v>Haggin Hall</v>
      </c>
    </row>
    <row r="89" spans="1:2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([3]UKBuilding_List!C113)</f>
        <v>The 90</v>
      </c>
    </row>
    <row r="114" spans="1:2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25">
      <c r="A172" s="2" t="str">
        <f>([3]UKBuilding_List!A172)</f>
        <v>0205</v>
      </c>
      <c r="B172" s="3" t="str">
        <f>([3]UKBuilding_List!C172)</f>
        <v>Phi Mu</v>
      </c>
    </row>
    <row r="173" spans="1:2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25">
      <c r="A235" s="2" t="str">
        <f>([3]UKBuilding_List!A235)</f>
        <v>0286</v>
      </c>
      <c r="B235" s="3" t="str">
        <f>([3]UKBuilding_List!C235)</f>
        <v>ASTeCC</v>
      </c>
    </row>
    <row r="236" spans="1:2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25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25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25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25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25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25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25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25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25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25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25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25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25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25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25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25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25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25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25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25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25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25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25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25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25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25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25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25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25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25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25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25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25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25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25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25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25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25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25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25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25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25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25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25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25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25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25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25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25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25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25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25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25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25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25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25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25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25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25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25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2015-03-31T12:21:25Z</dcterms:modified>
</cp:coreProperties>
</file>