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Changes'!$A$1:$I$33</definedName>
    <definedName name="_xlnm.Print_Area" localSheetId="1">'SAP Changes'!$A$1:$I$22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E2" i="4" l="1"/>
  <c r="E1" i="4"/>
  <c r="B1" i="4"/>
  <c r="B2" i="4" l="1"/>
  <c r="M8" i="1" l="1"/>
  <c r="M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7" i="1"/>
  <c r="J8" i="1"/>
  <c r="J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40" i="1" l="1"/>
  <c r="G40" i="1"/>
  <c r="M40" i="1" l="1"/>
  <c r="K2" i="1" s="1"/>
  <c r="J4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<sst xmlns="http://schemas.openxmlformats.org/spreadsheetml/2006/main" count="165" uniqueCount="101">
  <si>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</si>
  <si>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</si>
  <si>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</si>
  <si>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</si>
  <si>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</si>
  <si>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</si>
  <si>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</si>
  <si>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</si>
  <si>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</si>
  <si>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</si>
  <si>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</si>
  <si>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</si>
  <si>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</si>
  <si>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</si>
  <si>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</si>
  <si>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</si>
  <si>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</si>
  <si>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</si>
  <si>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</si>
  <si>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</si>
  <si>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</si>
  <si>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</si>
  <si>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</si>
  <si>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</si>
  <si>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</si>
  <si>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</si>
  <si>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</si>
  <si>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</si>
  <si>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</si>
  <si>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</si>
  <si>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</si>
  <si>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</si>
  <si>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</si>
  <si>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</si>
  <si>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</si>
  <si>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</si>
  <si>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</si>
  <si>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</si>
  <si>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</si>
  <si>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</si>
  <si>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</si>
  <si>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</si>
  <si>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</si>
  <si>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</si>
  <si>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</si>
  <si>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</si>
  <si>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</si>
  <si>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</si>
  <si>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</si>
  <si>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</si>
  <si>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</si>
  <si>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</si>
  <si>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</si>
  <si>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</si>
  <si>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</si>
  <si>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</si>
  <si>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</si>
  <si>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</si>
  <si>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</si>
  <si>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</si>
  <si>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</si>
  <si>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</si>
  <si>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</si>
  <si>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</si>
  <si>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</si>
  <si>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</si>
  <si>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</si>
  <si>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</si>
  <si>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</si>
  <si>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</si>
  <si>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</si>
  <si>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</si>
  <si>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</si>
  <si>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</si>
  <si>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</si>
  <si>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0198</t>
  </si>
  <si>
    <t>0001</t>
  </si>
  <si>
    <t>0001A</t>
  </si>
  <si>
    <t>EL-C</t>
  </si>
  <si>
    <t>00</t>
  </si>
  <si>
    <t>01</t>
  </si>
  <si>
    <t>LX-0198-00-01</t>
  </si>
  <si>
    <t>PARKING 2 - Room 001</t>
  </si>
  <si>
    <t>LX-0198-00-EL0000C</t>
  </si>
  <si>
    <t>PARKING STRUCTURE #2 - Elevator C</t>
  </si>
  <si>
    <t>LX-0198-01-EL0100C</t>
  </si>
  <si>
    <t>LX-0198-00-01A</t>
  </si>
  <si>
    <t>PARKING 2 - Room 001A</t>
  </si>
  <si>
    <t>LV100</t>
  </si>
  <si>
    <t>LV100A</t>
  </si>
  <si>
    <t>GSF</t>
  </si>
  <si>
    <t>circulation areas</t>
  </si>
  <si>
    <t>parking areas</t>
  </si>
  <si>
    <t>LX-0198-01-LV0100</t>
  </si>
  <si>
    <t>PARKING 2 - 1st Level LV0100</t>
  </si>
  <si>
    <t>LX-0198-01-LV0100A</t>
  </si>
  <si>
    <t>PARKING 2 - 1st Level LV0100A Parking</t>
  </si>
  <si>
    <t>LX-0198-00-ST0100A</t>
  </si>
  <si>
    <t>PARKING 2 - 1st Flr Stair A</t>
  </si>
  <si>
    <t>LX-0198-01-ST0100A</t>
  </si>
  <si>
    <t>move equip to LX-0198-01-ST0100A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</si>
</sst>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0" borderId="0" xfId="0" quotePrefix="1" applyNumberFormat="1" applyFont="1" applyProtection="1">
      <protection locked="0"/>
    </xf>
    <xf numFmtId="49" fontId="0" fillId="39" borderId="0" xfId="0" applyNumberFormat="1" applyFont="1" applyFill="1" applyProtection="1">
      <protection locked="0"/>
    </xf>
    <xf numFmtId="49" fontId="0" fillId="39" borderId="0" xfId="0" quotePrefix="1" applyNumberFormat="1" applyFont="1" applyFill="1" applyProtection="1">
      <protection locked="0"/>
    </xf>
    <xf numFmtId="0" fontId="0" fillId="39" borderId="0" xfId="0" applyFont="1" applyFill="1" applyAlignment="1" applyProtection="1">
      <alignment wrapText="1"/>
      <protection locked="0"/>
    </xf>
    <xf numFmtId="0" fontId="0" fillId="39" borderId="0" xfId="0" applyFont="1" applyFill="1" applyProtection="1">
      <protection locked="0"/>
    </xf>
    <xf numFmtId="0" fontId="0" fillId="39" borderId="0" xfId="0" applyFont="1" applyFill="1" applyAlignment="1" applyProtection="1">
      <protection locked="0"/>
    </xf>
    <xf numFmtId="0" fontId="0" fillId="39" borderId="0" xfId="0" applyFont="1" applyFill="1" applyBorder="1" applyAlignment="1" applyProtection="1">
      <alignment wrapText="1"/>
      <protection locked="0"/>
    </xf>
    <xf numFmtId="14" fontId="0" fillId="39" borderId="0" xfId="0" applyNumberFormat="1" applyFont="1" applyFill="1" applyBorder="1" applyAlignment="1" applyProtection="1">
      <alignment wrapText="1"/>
      <protection locked="0"/>
    </xf>
    <xf numFmtId="3" fontId="0" fillId="39" borderId="0" xfId="0" applyNumberFormat="1" applyFont="1" applyFill="1" applyAlignment="1" applyProtection="1">
      <protection locked="0"/>
    </xf>
    <xf numFmtId="0" fontId="14" fillId="0" borderId="0" xfId="0" applyFont="1" applyProtection="1">
      <protection locked="0"/>
    </xf>
    <xf numFmtId="49" fontId="18" fillId="0" borderId="0" xfId="0" applyNumberFormat="1" applyFon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 refreshError="1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 refreshError="1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6" width="10.7109375" style="16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90" t="s">
        <v>75</v>
      </c>
      <c r="C1" s="90"/>
      <c r="F1" s="68" t="s">
        <v>10</v>
      </c>
      <c r="G1" s="18">
        <v>43319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91" t="str">
        <f>VLOOKUP(B1,BuildingList!A:B,2,FALSE)</f>
        <v>Parking Garage No 2</v>
      </c>
      <c r="C2" s="91"/>
      <c r="F2" s="69" t="s">
        <v>12</v>
      </c>
      <c r="G2" s="22" t="s">
        <v>70</v>
      </c>
      <c r="J2" s="15">
        <f>G40-J40</f>
        <v>3</v>
      </c>
      <c r="K2" s="15">
        <f>H40-M40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83" customFormat="1" ht="15" customHeight="1" thickTop="1" x14ac:dyDescent="0.25">
      <c r="A6" s="80" t="s">
        <v>90</v>
      </c>
      <c r="B6" s="81" t="s">
        <v>79</v>
      </c>
      <c r="C6" s="82" t="s">
        <v>71</v>
      </c>
      <c r="D6" s="83" t="s">
        <v>5</v>
      </c>
      <c r="E6" s="87">
        <v>19160</v>
      </c>
      <c r="F6" s="87">
        <v>18901</v>
      </c>
      <c r="G6" s="84" t="s">
        <v>13</v>
      </c>
      <c r="H6" s="83" t="s">
        <v>13</v>
      </c>
      <c r="I6" s="82"/>
      <c r="J6" s="85"/>
      <c r="K6" s="86"/>
      <c r="L6" s="80"/>
      <c r="M6" s="85"/>
      <c r="N6" s="86"/>
      <c r="O6" s="85"/>
    </row>
    <row r="7" spans="1:16" s="41" customFormat="1" ht="15" customHeight="1" x14ac:dyDescent="0.25">
      <c r="A7" s="48" t="s">
        <v>76</v>
      </c>
      <c r="B7" s="48" t="s">
        <v>79</v>
      </c>
      <c r="C7" s="42" t="s">
        <v>71</v>
      </c>
      <c r="D7" s="41" t="s">
        <v>5</v>
      </c>
      <c r="E7" s="50">
        <v>326</v>
      </c>
      <c r="F7" s="50">
        <v>330</v>
      </c>
      <c r="G7" s="50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77</v>
      </c>
      <c r="B8" s="48" t="s">
        <v>79</v>
      </c>
      <c r="C8" s="42" t="s">
        <v>24</v>
      </c>
      <c r="D8" s="41" t="s">
        <v>5</v>
      </c>
      <c r="E8" s="50">
        <v>0</v>
      </c>
      <c r="F8" s="50">
        <v>106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78</v>
      </c>
      <c r="B9" s="48" t="s">
        <v>79</v>
      </c>
      <c r="C9" s="42" t="s">
        <v>24</v>
      </c>
      <c r="D9" s="41" t="s">
        <v>5</v>
      </c>
      <c r="E9" s="50">
        <v>0</v>
      </c>
      <c r="F9" s="50">
        <v>121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/>
      <c r="K10" s="60"/>
      <c r="L10" s="48"/>
      <c r="M10" s="59"/>
      <c r="N10" s="60"/>
      <c r="O10" s="59"/>
    </row>
    <row r="11" spans="1:16" s="83" customFormat="1" ht="15" customHeight="1" x14ac:dyDescent="0.25">
      <c r="A11" s="80" t="s">
        <v>90</v>
      </c>
      <c r="B11" s="81" t="s">
        <v>80</v>
      </c>
      <c r="C11" s="82" t="s">
        <v>71</v>
      </c>
      <c r="D11" s="83" t="s">
        <v>5</v>
      </c>
      <c r="E11" s="87">
        <v>80256</v>
      </c>
      <c r="F11" s="87">
        <v>80314</v>
      </c>
      <c r="G11" s="84" t="s">
        <v>13</v>
      </c>
      <c r="H11" s="83" t="s">
        <v>13</v>
      </c>
      <c r="I11" s="82"/>
      <c r="J11" s="85"/>
      <c r="K11" s="86"/>
      <c r="L11" s="80"/>
      <c r="M11" s="85"/>
      <c r="N11" s="86"/>
      <c r="O11" s="85"/>
    </row>
    <row r="12" spans="1:16" s="41" customFormat="1" ht="15" customHeight="1" x14ac:dyDescent="0.25">
      <c r="A12" s="48" t="s">
        <v>88</v>
      </c>
      <c r="B12" s="79" t="s">
        <v>80</v>
      </c>
      <c r="C12" s="42" t="s">
        <v>49</v>
      </c>
      <c r="D12" s="41" t="s">
        <v>5</v>
      </c>
      <c r="E12" s="51">
        <v>39228</v>
      </c>
      <c r="F12" s="51">
        <v>40047</v>
      </c>
      <c r="G12" s="50" t="s">
        <v>13</v>
      </c>
      <c r="H12" s="41" t="s">
        <v>13</v>
      </c>
      <c r="I12" s="42" t="s">
        <v>91</v>
      </c>
      <c r="J12" s="59"/>
      <c r="K12" s="60"/>
      <c r="L12" s="48"/>
      <c r="M12" s="59"/>
      <c r="N12" s="60"/>
      <c r="O12" s="59"/>
    </row>
    <row r="13" spans="1:16" s="41" customFormat="1" ht="15" customHeight="1" x14ac:dyDescent="0.25">
      <c r="A13" s="48" t="s">
        <v>89</v>
      </c>
      <c r="B13" s="79" t="s">
        <v>80</v>
      </c>
      <c r="C13" s="42" t="s">
        <v>22</v>
      </c>
      <c r="D13" s="41" t="s">
        <v>5</v>
      </c>
      <c r="E13" s="51">
        <v>30902</v>
      </c>
      <c r="F13" s="51">
        <v>30374</v>
      </c>
      <c r="G13" s="50" t="s">
        <v>13</v>
      </c>
      <c r="H13" s="41" t="s">
        <v>13</v>
      </c>
      <c r="I13" s="42" t="s">
        <v>92</v>
      </c>
      <c r="J13" s="59"/>
      <c r="K13" s="60"/>
      <c r="L13" s="48"/>
      <c r="M13" s="59"/>
      <c r="N13" s="60"/>
      <c r="O13" s="59"/>
    </row>
    <row r="14" spans="1:16" s="41" customFormat="1" ht="15" customHeight="1" x14ac:dyDescent="0.25">
      <c r="A14" s="48" t="s">
        <v>78</v>
      </c>
      <c r="B14" s="48" t="s">
        <v>80</v>
      </c>
      <c r="C14" s="42" t="s">
        <v>24</v>
      </c>
      <c r="D14" s="41" t="s">
        <v>5</v>
      </c>
      <c r="E14" s="62">
        <v>0</v>
      </c>
      <c r="F14" s="62">
        <v>124</v>
      </c>
      <c r="G14" s="50" t="s">
        <v>3</v>
      </c>
      <c r="H14" s="41" t="s">
        <v>18</v>
      </c>
      <c r="I14" s="42"/>
      <c r="J14" s="59">
        <f>IF(G14="No Change","N/A",IF(G14="New Tag Required",Lookup!F:F,IF(G14="Remove Old Tag",Lookup!F:F,IF(G14="N/A","N/A",""))))</f>
        <v>0</v>
      </c>
      <c r="K14" s="60"/>
      <c r="L14" s="61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ht="15" customHeigh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ht="15" customHeigh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3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ht="15" customHeigh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63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0"/>
      <c r="L18" s="63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0"/>
      <c r="L19" s="63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25">
      <c r="A21" s="63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L23" s="42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L24" s="42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L25" s="42"/>
      <c r="M25" s="59" t="str">
        <f>IF(H25="No Change","N/A",IF(H25="New Tag Required",Lookup!F:F,IF(H25="Remove Old Sign",Lookup!F:F,IF(H25="N/A","N/A",""))))</f>
        <v/>
      </c>
      <c r="N25" s="64"/>
      <c r="O25" s="42"/>
    </row>
    <row r="26" spans="1:15" s="41" customFormat="1" x14ac:dyDescent="0.25">
      <c r="B26" s="48"/>
      <c r="C26" s="42"/>
      <c r="E26" s="50"/>
      <c r="F26" s="51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L26" s="42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25"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L27" s="42"/>
      <c r="M27" s="59" t="str">
        <f>IF(H27="No Change","N/A",IF(H27="New Tag Required",Lookup!F:F,IF(H27="Remove Old Sign",Lookup!F:F,IF(H27="N/A","N/A",""))))</f>
        <v/>
      </c>
      <c r="N27" s="64"/>
      <c r="O27" s="42"/>
    </row>
    <row r="28" spans="1:15" s="41" customFormat="1" x14ac:dyDescent="0.25"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4"/>
      <c r="O28" s="42"/>
    </row>
    <row r="29" spans="1:15" s="41" customFormat="1" x14ac:dyDescent="0.25"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4"/>
      <c r="O29" s="42"/>
    </row>
    <row r="30" spans="1:15" s="41" customFormat="1" x14ac:dyDescent="0.25"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s="41" customFormat="1" x14ac:dyDescent="0.25"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5" s="41" customFormat="1" x14ac:dyDescent="0.25">
      <c r="A32" s="49"/>
      <c r="B32" s="48"/>
      <c r="C32" s="42"/>
      <c r="E32" s="50"/>
      <c r="F32" s="50"/>
      <c r="G32" s="50"/>
      <c r="I32" s="42"/>
      <c r="J32" s="59" t="str">
        <f>IF(G32="No Change","N/A",IF(G32="New Tag Required",Lookup!F:F,IF(G32="Remove Old Tag",Lookup!F:F,IF(G32="N/A","N/A",""))))</f>
        <v/>
      </c>
      <c r="K32" s="65"/>
      <c r="M32" s="59" t="str">
        <f>IF(H32="No Change","N/A",IF(H32="New Tag Required",Lookup!F:F,IF(H32="Remove Old Sign",Lookup!F:F,IF(H32="N/A","N/A",""))))</f>
        <v/>
      </c>
      <c r="N32" s="65"/>
    </row>
    <row r="33" spans="1:14" s="41" customFormat="1" x14ac:dyDescent="0.25">
      <c r="A33" s="49"/>
      <c r="B33" s="48"/>
      <c r="C33" s="42"/>
      <c r="E33" s="50"/>
      <c r="F33" s="50"/>
      <c r="G33" s="50"/>
      <c r="I33" s="42"/>
      <c r="J33" s="59" t="str">
        <f>IF(G33="No Change","N/A",IF(G33="New Tag Required",Lookup!F:F,IF(G33="Remove Old Tag",Lookup!F:F,IF(G33="N/A","N/A",""))))</f>
        <v/>
      </c>
      <c r="K33" s="65"/>
      <c r="M33" s="59" t="str">
        <f>IF(H33="No Change","N/A",IF(H33="New Tag Required",Lookup!F:F,IF(H33="Remove Old Sign",Lookup!F:F,IF(H33="N/A","N/A",""))))</f>
        <v/>
      </c>
      <c r="N33" s="65"/>
    </row>
    <row r="34" spans="1:14" s="41" customFormat="1" x14ac:dyDescent="0.25">
      <c r="A34" s="49"/>
      <c r="B34" s="48"/>
      <c r="C34" s="42"/>
      <c r="E34" s="50"/>
      <c r="F34" s="50"/>
      <c r="G34" s="50"/>
      <c r="I34" s="42"/>
      <c r="J34" s="59" t="str">
        <f>IF(G34="No Change","N/A",IF(G34="New Tag Required",Lookup!F:F,IF(G34="Remove Old Tag",Lookup!F:F,IF(G34="N/A","N/A",""))))</f>
        <v/>
      </c>
      <c r="K34" s="65"/>
      <c r="M34" s="59" t="str">
        <f>IF(H34="No Change","N/A",IF(H34="New Tag Required",Lookup!F:F,IF(H34="Remove Old Sign",Lookup!F:F,IF(H34="N/A","N/A",""))))</f>
        <v/>
      </c>
      <c r="N34" s="65"/>
    </row>
    <row r="35" spans="1:14" x14ac:dyDescent="0.25">
      <c r="A35" s="56"/>
      <c r="C35" s="11"/>
      <c r="E35" s="30"/>
      <c r="F35" s="30"/>
      <c r="G35" s="30"/>
      <c r="J35" s="10" t="str">
        <f>IF(G35="No Change","N/A",IF(G35="New Tag Required",Lookup!F:F,IF(G35="Remove Old Tag",Lookup!F:F,IF(G35="N/A","N/A",""))))</f>
        <v/>
      </c>
      <c r="K35" s="32"/>
      <c r="M35" s="10" t="str">
        <f>IF(H35="No Change","N/A",IF(H35="New Tag Required",Lookup!F:F,IF(H35="Remove Old Sign",Lookup!F:F,IF(H35="N/A","N/A",""))))</f>
        <v/>
      </c>
      <c r="N35" s="32"/>
    </row>
    <row r="36" spans="1:14" x14ac:dyDescent="0.25">
      <c r="A36" s="56"/>
      <c r="C36" s="11"/>
      <c r="E36" s="30"/>
      <c r="F36" s="30"/>
      <c r="G36" s="30"/>
      <c r="J36" s="10" t="str">
        <f>IF(G36="No Change","N/A",IF(G36="New Tag Required",Lookup!F:F,IF(G36="Remove Old Tag",Lookup!F:F,IF(G36="N/A","N/A",""))))</f>
        <v/>
      </c>
      <c r="K36" s="32"/>
      <c r="M36" s="10" t="str">
        <f>IF(H36="No Change","N/A",IF(H36="New Tag Required",Lookup!F:F,IF(H36="Remove Old Sign",Lookup!F:F,IF(H36="N/A","N/A",""))))</f>
        <v/>
      </c>
      <c r="N36" s="32"/>
    </row>
    <row r="37" spans="1:14" x14ac:dyDescent="0.25">
      <c r="A37" s="56"/>
      <c r="C37" s="11"/>
      <c r="E37" s="30"/>
      <c r="F37" s="30"/>
      <c r="G37" s="30"/>
      <c r="J37" s="10" t="str">
        <f>IF(G37="No Change","N/A",IF(G37="New Tag Required",Lookup!F:F,IF(G37="Remove Old Tag",Lookup!F:F,IF(G37="N/A","N/A",""))))</f>
        <v/>
      </c>
      <c r="K37" s="32"/>
      <c r="M37" s="10" t="str">
        <f>IF(H37="No Change","N/A",IF(H37="New Tag Required",Lookup!F:F,IF(H37="Remove Old Sign",Lookup!F:F,IF(H37="N/A","N/A",""))))</f>
        <v/>
      </c>
      <c r="N37" s="32"/>
    </row>
    <row r="38" spans="1:14" ht="15.75" thickBot="1" x14ac:dyDescent="0.3">
      <c r="A38" s="56"/>
      <c r="C38" s="11"/>
      <c r="E38" s="30"/>
      <c r="F38" s="30"/>
      <c r="G38" s="30"/>
      <c r="K38" s="32"/>
      <c r="N38" s="32"/>
    </row>
    <row r="39" spans="1:14" ht="45" x14ac:dyDescent="0.25">
      <c r="A39" s="56"/>
      <c r="C39" s="11"/>
      <c r="E39" s="30"/>
      <c r="F39" s="30"/>
      <c r="G39" s="74" t="s">
        <v>45</v>
      </c>
      <c r="H39" s="75" t="s">
        <v>46</v>
      </c>
      <c r="J39" s="76" t="s">
        <v>40</v>
      </c>
      <c r="K39" s="10"/>
      <c r="L39" s="10"/>
      <c r="M39" s="76" t="s">
        <v>41</v>
      </c>
    </row>
    <row r="40" spans="1:14" ht="15.75" thickBot="1" x14ac:dyDescent="0.3">
      <c r="A40" s="56"/>
      <c r="C40" s="11"/>
      <c r="E40" s="30"/>
      <c r="F40" s="30"/>
      <c r="G40" s="14">
        <f>COUNTIF(G7:G39,"New Tag Required")</f>
        <v>3</v>
      </c>
      <c r="H40" s="13">
        <f>COUNTIF(H7:H39,"New Sign Required")</f>
        <v>3</v>
      </c>
      <c r="J40" s="12">
        <f>COUNTIF(J7:J39,"Installed")</f>
        <v>0</v>
      </c>
      <c r="K40" s="10"/>
      <c r="L40" s="10"/>
      <c r="M40" s="12">
        <f>COUNTIF(M7:M39,"Installed")</f>
        <v>0</v>
      </c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6"/>
      <c r="C45" s="11"/>
      <c r="E45" s="30"/>
      <c r="F45" s="30"/>
      <c r="G45" s="30"/>
    </row>
    <row r="46" spans="1:14" x14ac:dyDescent="0.25">
      <c r="A46" s="56"/>
      <c r="C46" s="11"/>
      <c r="E46" s="30"/>
      <c r="F46" s="30"/>
      <c r="G46" s="30"/>
    </row>
    <row r="47" spans="1:14" x14ac:dyDescent="0.25">
      <c r="A47" s="56"/>
      <c r="C47" s="11"/>
      <c r="E47" s="30"/>
      <c r="F47" s="30"/>
      <c r="G47" s="30"/>
    </row>
    <row r="48" spans="1:14" x14ac:dyDescent="0.25">
      <c r="A48" s="57"/>
      <c r="C48" s="11"/>
      <c r="E48" s="30"/>
      <c r="F48" s="33"/>
      <c r="G48" s="30"/>
    </row>
    <row r="49" spans="1:7" x14ac:dyDescent="0.25">
      <c r="A49" s="57"/>
      <c r="C49" s="11"/>
      <c r="E49" s="30"/>
      <c r="F49" s="33"/>
      <c r="G49" s="30"/>
    </row>
    <row r="50" spans="1:7" x14ac:dyDescent="0.25">
      <c r="A50" s="57"/>
      <c r="C50" s="11"/>
      <c r="E50" s="30"/>
      <c r="F50" s="34"/>
      <c r="G50" s="30"/>
    </row>
    <row r="51" spans="1:7" x14ac:dyDescent="0.25">
      <c r="A51" s="56"/>
      <c r="C51" s="11"/>
      <c r="E51" s="30"/>
      <c r="F51" s="33"/>
      <c r="G51" s="30"/>
    </row>
    <row r="52" spans="1:7" x14ac:dyDescent="0.25">
      <c r="A52" s="56"/>
      <c r="C52" s="11"/>
      <c r="E52" s="30"/>
      <c r="F52" s="33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8"/>
      <c r="C57" s="11"/>
      <c r="E57" s="30"/>
      <c r="F57" s="31"/>
      <c r="G57" s="30"/>
    </row>
    <row r="58" spans="1:7" x14ac:dyDescent="0.25">
      <c r="A58" s="58"/>
      <c r="C58" s="11"/>
      <c r="E58" s="30"/>
      <c r="F58" s="30"/>
      <c r="G58" s="30"/>
    </row>
    <row r="59" spans="1:7" x14ac:dyDescent="0.25">
      <c r="A59" s="58"/>
      <c r="C59" s="11"/>
      <c r="E59" s="30"/>
      <c r="F59" s="30"/>
      <c r="G59" s="30"/>
    </row>
    <row r="60" spans="1:7" x14ac:dyDescent="0.25">
      <c r="A60" s="56"/>
      <c r="C60" s="11"/>
      <c r="E60" s="30"/>
      <c r="F60" s="30"/>
      <c r="G60" s="30"/>
    </row>
    <row r="61" spans="1:7" x14ac:dyDescent="0.25">
      <c r="A61" s="56"/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206" spans="3:3" x14ac:dyDescent="0.25">
      <c r="C206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5:G59">
    <cfRule type="containsText" dxfId="84" priority="170" operator="containsText" text="New Tag Required">
      <formula>NOT(ISERROR(SEARCH("New Tag Required",G45)))</formula>
    </cfRule>
  </conditionalFormatting>
  <conditionalFormatting sqref="D45:D105 D7">
    <cfRule type="containsText" dxfId="83" priority="169" operator="containsText" text="Yes">
      <formula>NOT(ISERROR(SEARCH("Yes",D7)))</formula>
    </cfRule>
  </conditionalFormatting>
  <conditionalFormatting sqref="H45:H105 H206:H427">
    <cfRule type="containsText" dxfId="82" priority="157" operator="containsText" text="New Sign Required">
      <formula>NOT(ISERROR(SEARCH("New Sign Required",H45)))</formula>
    </cfRule>
  </conditionalFormatting>
  <conditionalFormatting sqref="G45:G105">
    <cfRule type="containsText" dxfId="81" priority="156" operator="containsText" text="Action Required">
      <formula>NOT(ISERROR(SEARCH("Action Required",G45)))</formula>
    </cfRule>
  </conditionalFormatting>
  <conditionalFormatting sqref="H45:H105">
    <cfRule type="containsText" dxfId="80" priority="155" operator="containsText" text="Action Required">
      <formula>NOT(ISERROR(SEARCH("Action Required",H45)))</formula>
    </cfRule>
  </conditionalFormatting>
  <conditionalFormatting sqref="G7 G15:G38 G41:G44">
    <cfRule type="containsText" dxfId="79" priority="97" operator="containsText" text="New Tag Required">
      <formula>NOT(ISERROR(SEARCH("New Tag Required",G7)))</formula>
    </cfRule>
  </conditionalFormatting>
  <conditionalFormatting sqref="D20:D44">
    <cfRule type="containsText" dxfId="78" priority="96" operator="containsText" text="Yes">
      <formula>NOT(ISERROR(SEARCH("Yes",D20)))</formula>
    </cfRule>
  </conditionalFormatting>
  <conditionalFormatting sqref="H7 H15:H38 H41:H44">
    <cfRule type="containsText" dxfId="77" priority="95" operator="containsText" text="New Sign Required">
      <formula>NOT(ISERROR(SEARCH("New Sign Required",H7)))</formula>
    </cfRule>
  </conditionalFormatting>
  <conditionalFormatting sqref="G7 G15:G38 G41:G44">
    <cfRule type="containsText" dxfId="76" priority="94" operator="containsText" text="Action Required">
      <formula>NOT(ISERROR(SEARCH("Action Required",G7)))</formula>
    </cfRule>
  </conditionalFormatting>
  <conditionalFormatting sqref="H7 H15:H38 H41:H44">
    <cfRule type="containsText" dxfId="75" priority="93" operator="containsText" text="Action Required">
      <formula>NOT(ISERROR(SEARCH("Action Required",H7)))</formula>
    </cfRule>
  </conditionalFormatting>
  <conditionalFormatting sqref="G7">
    <cfRule type="containsText" dxfId="74" priority="92" operator="containsText" text="New Tag Required">
      <formula>NOT(ISERROR(SEARCH("New Tag Required",G7)))</formula>
    </cfRule>
  </conditionalFormatting>
  <conditionalFormatting sqref="D7">
    <cfRule type="containsText" dxfId="73" priority="91" operator="containsText" text="Yes">
      <formula>NOT(ISERROR(SEARCH("Yes",D7)))</formula>
    </cfRule>
  </conditionalFormatting>
  <conditionalFormatting sqref="G7">
    <cfRule type="containsText" dxfId="72" priority="90" operator="containsText" text="Action Required">
      <formula>NOT(ISERROR(SEARCH("Action Required",G7)))</formula>
    </cfRule>
  </conditionalFormatting>
  <conditionalFormatting sqref="D106:D205">
    <cfRule type="containsText" dxfId="71" priority="89" operator="containsText" text="Yes">
      <formula>NOT(ISERROR(SEARCH("Yes",D106)))</formula>
    </cfRule>
  </conditionalFormatting>
  <conditionalFormatting sqref="H106:H205">
    <cfRule type="containsText" dxfId="70" priority="88" operator="containsText" text="New Sign Required">
      <formula>NOT(ISERROR(SEARCH("New Sign Required",H106)))</formula>
    </cfRule>
  </conditionalFormatting>
  <conditionalFormatting sqref="G106:G205">
    <cfRule type="containsText" dxfId="69" priority="87" operator="containsText" text="Action Required">
      <formula>NOT(ISERROR(SEARCH("Action Required",G106)))</formula>
    </cfRule>
  </conditionalFormatting>
  <conditionalFormatting sqref="H106:H205">
    <cfRule type="containsText" dxfId="68" priority="86" operator="containsText" text="Action Required">
      <formula>NOT(ISERROR(SEARCH("Action Required",H106)))</formula>
    </cfRule>
  </conditionalFormatting>
  <conditionalFormatting sqref="D8">
    <cfRule type="containsText" dxfId="67" priority="72" operator="containsText" text="Yes">
      <formula>NOT(ISERROR(SEARCH("Yes",D8)))</formula>
    </cfRule>
  </conditionalFormatting>
  <conditionalFormatting sqref="G9:G10 G12:G14">
    <cfRule type="containsText" dxfId="66" priority="67" operator="containsText" text="New Tag Required">
      <formula>NOT(ISERROR(SEARCH("New Tag Required",G9)))</formula>
    </cfRule>
  </conditionalFormatting>
  <conditionalFormatting sqref="H9:H10 H12:H14">
    <cfRule type="containsText" dxfId="65" priority="66" operator="containsText" text="New Sign Required">
      <formula>NOT(ISERROR(SEARCH("New Sign Required",H9)))</formula>
    </cfRule>
  </conditionalFormatting>
  <conditionalFormatting sqref="G9:G10 G12:G14">
    <cfRule type="containsText" dxfId="64" priority="65" operator="containsText" text="Action Required">
      <formula>NOT(ISERROR(SEARCH("Action Required",G9)))</formula>
    </cfRule>
  </conditionalFormatting>
  <conditionalFormatting sqref="H9:H10 H12:H14">
    <cfRule type="containsText" dxfId="63" priority="64" operator="containsText" text="Action Required">
      <formula>NOT(ISERROR(SEARCH("Action Required",H9)))</formula>
    </cfRule>
  </conditionalFormatting>
  <conditionalFormatting sqref="J2:N2">
    <cfRule type="cellIs" dxfId="62" priority="63" operator="notEqual">
      <formula>0</formula>
    </cfRule>
  </conditionalFormatting>
  <conditionalFormatting sqref="J7:J37">
    <cfRule type="cellIs" dxfId="61" priority="62" operator="equal">
      <formula>0</formula>
    </cfRule>
  </conditionalFormatting>
  <conditionalFormatting sqref="M7:M37">
    <cfRule type="cellIs" dxfId="60" priority="61" operator="equal">
      <formula>0</formula>
    </cfRule>
  </conditionalFormatting>
  <conditionalFormatting sqref="M7:M37 J7:J37">
    <cfRule type="cellIs" dxfId="59" priority="58" operator="equal">
      <formula>"In Progress"</formula>
    </cfRule>
    <cfRule type="cellIs" dxfId="58" priority="59" operator="equal">
      <formula>"Log Issues"</formula>
    </cfRule>
    <cfRule type="cellIs" dxfId="57" priority="60" operator="equal">
      <formula>"N/A"</formula>
    </cfRule>
  </conditionalFormatting>
  <conditionalFormatting sqref="K20:L20 K7:K19">
    <cfRule type="expression" dxfId="56" priority="57">
      <formula>$J7="Log Issues"</formula>
    </cfRule>
  </conditionalFormatting>
  <conditionalFormatting sqref="N7:N20">
    <cfRule type="expression" dxfId="55" priority="56">
      <formula>$M7="Log Issues"</formula>
    </cfRule>
  </conditionalFormatting>
  <conditionalFormatting sqref="H9:H10 H1:H5 H7 H12:H1048576">
    <cfRule type="containsText" dxfId="54" priority="50" operator="containsText" text="Remove Old Sign">
      <formula>NOT(ISERROR(SEARCH("Remove Old Sign",H1)))</formula>
    </cfRule>
    <cfRule type="containsText" dxfId="53" priority="51" operator="containsText" text="Move Sign to New Location">
      <formula>NOT(ISERROR(SEARCH("Move Sign to New Location",H1)))</formula>
    </cfRule>
  </conditionalFormatting>
  <conditionalFormatting sqref="G9:G10 G1:G5 G7 G12:G1048576">
    <cfRule type="containsText" dxfId="52" priority="49" operator="containsText" text="Remove Old Tag">
      <formula>NOT(ISERROR(SEARCH("Remove Old Tag",G1)))</formula>
    </cfRule>
  </conditionalFormatting>
  <conditionalFormatting sqref="D19">
    <cfRule type="containsText" dxfId="51" priority="41" operator="containsText" text="Yes">
      <formula>NOT(ISERROR(SEARCH("Yes",D19)))</formula>
    </cfRule>
  </conditionalFormatting>
  <conditionalFormatting sqref="D9:D13">
    <cfRule type="containsText" dxfId="50" priority="47" operator="containsText" text="Yes">
      <formula>NOT(ISERROR(SEARCH("Yes",D9)))</formula>
    </cfRule>
  </conditionalFormatting>
  <conditionalFormatting sqref="D14">
    <cfRule type="containsText" dxfId="49" priority="46" operator="containsText" text="Yes">
      <formula>NOT(ISERROR(SEARCH("Yes",D14)))</formula>
    </cfRule>
  </conditionalFormatting>
  <conditionalFormatting sqref="D15">
    <cfRule type="containsText" dxfId="48" priority="45" operator="containsText" text="Yes">
      <formula>NOT(ISERROR(SEARCH("Yes",D15)))</formula>
    </cfRule>
  </conditionalFormatting>
  <conditionalFormatting sqref="D16">
    <cfRule type="containsText" dxfId="47" priority="44" operator="containsText" text="Yes">
      <formula>NOT(ISERROR(SEARCH("Yes",D16)))</formula>
    </cfRule>
  </conditionalFormatting>
  <conditionalFormatting sqref="D17">
    <cfRule type="containsText" dxfId="46" priority="43" operator="containsText" text="Yes">
      <formula>NOT(ISERROR(SEARCH("Yes",D17)))</formula>
    </cfRule>
  </conditionalFormatting>
  <conditionalFormatting sqref="D18">
    <cfRule type="containsText" dxfId="45" priority="42" operator="containsText" text="Yes">
      <formula>NOT(ISERROR(SEARCH("Yes",D18)))</formula>
    </cfRule>
  </conditionalFormatting>
  <conditionalFormatting sqref="G8">
    <cfRule type="containsText" dxfId="44" priority="40" operator="containsText" text="New Tag Required">
      <formula>NOT(ISERROR(SEARCH("New Tag Required",G8)))</formula>
    </cfRule>
  </conditionalFormatting>
  <conditionalFormatting sqref="H8">
    <cfRule type="containsText" dxfId="43" priority="39" operator="containsText" text="New Sign Required">
      <formula>NOT(ISERROR(SEARCH("New Sign Required",H8)))</formula>
    </cfRule>
  </conditionalFormatting>
  <conditionalFormatting sqref="G8">
    <cfRule type="containsText" dxfId="42" priority="38" operator="containsText" text="Action Required">
      <formula>NOT(ISERROR(SEARCH("Action Required",G8)))</formula>
    </cfRule>
  </conditionalFormatting>
  <conditionalFormatting sqref="H8">
    <cfRule type="containsText" dxfId="41" priority="37" operator="containsText" text="Action Required">
      <formula>NOT(ISERROR(SEARCH("Action Required",H8)))</formula>
    </cfRule>
  </conditionalFormatting>
  <conditionalFormatting sqref="H8">
    <cfRule type="containsText" dxfId="40" priority="35" operator="containsText" text="Remove Old Sign">
      <formula>NOT(ISERROR(SEARCH("Remove Old Sign",H8)))</formula>
    </cfRule>
    <cfRule type="containsText" dxfId="39" priority="36" operator="containsText" text="Move Sign to New Location">
      <formula>NOT(ISERROR(SEARCH("Move Sign to New Location",H8)))</formula>
    </cfRule>
  </conditionalFormatting>
  <conditionalFormatting sqref="G8">
    <cfRule type="containsText" dxfId="38" priority="34" operator="containsText" text="Remove Old Tag">
      <formula>NOT(ISERROR(SEARCH("Remove Old Tag",G8)))</formula>
    </cfRule>
  </conditionalFormatting>
  <conditionalFormatting sqref="G6">
    <cfRule type="containsText" dxfId="37" priority="13" operator="containsText" text="Action Required">
      <formula>NOT(ISERROR(SEARCH("Action Required",G6)))</formula>
    </cfRule>
  </conditionalFormatting>
  <conditionalFormatting sqref="J6">
    <cfRule type="cellIs" dxfId="36" priority="29" operator="equal">
      <formula>0</formula>
    </cfRule>
  </conditionalFormatting>
  <conditionalFormatting sqref="M6">
    <cfRule type="cellIs" dxfId="35" priority="28" operator="equal">
      <formula>0</formula>
    </cfRule>
  </conditionalFormatting>
  <conditionalFormatting sqref="M6 J6">
    <cfRule type="cellIs" dxfId="34" priority="25" operator="equal">
      <formula>"In Progress"</formula>
    </cfRule>
    <cfRule type="cellIs" dxfId="33" priority="26" operator="equal">
      <formula>"Log Issues"</formula>
    </cfRule>
    <cfRule type="cellIs" dxfId="32" priority="27" operator="equal">
      <formula>"N/A"</formula>
    </cfRule>
  </conditionalFormatting>
  <conditionalFormatting sqref="K6">
    <cfRule type="expression" dxfId="31" priority="24">
      <formula>$J6="Log Issues"</formula>
    </cfRule>
  </conditionalFormatting>
  <conditionalFormatting sqref="N6">
    <cfRule type="expression" dxfId="30" priority="23">
      <formula>$M6="Log Issues"</formula>
    </cfRule>
  </conditionalFormatting>
  <conditionalFormatting sqref="D6">
    <cfRule type="containsText" dxfId="29" priority="19" operator="containsText" text="Yes">
      <formula>NOT(ISERROR(SEARCH("Yes",D6)))</formula>
    </cfRule>
  </conditionalFormatting>
  <conditionalFormatting sqref="G6">
    <cfRule type="containsText" dxfId="28" priority="18" operator="containsText" text="New Tag Required">
      <formula>NOT(ISERROR(SEARCH("New Tag Required",G6)))</formula>
    </cfRule>
  </conditionalFormatting>
  <conditionalFormatting sqref="H6">
    <cfRule type="containsText" dxfId="27" priority="17" operator="containsText" text="New Sign Required">
      <formula>NOT(ISERROR(SEARCH("New Sign Required",H6)))</formula>
    </cfRule>
  </conditionalFormatting>
  <conditionalFormatting sqref="G6">
    <cfRule type="containsText" dxfId="26" priority="16" operator="containsText" text="Action Required">
      <formula>NOT(ISERROR(SEARCH("Action Required",G6)))</formula>
    </cfRule>
  </conditionalFormatting>
  <conditionalFormatting sqref="H6">
    <cfRule type="containsText" dxfId="25" priority="15" operator="containsText" text="Action Required">
      <formula>NOT(ISERROR(SEARCH("Action Required",H6)))</formula>
    </cfRule>
  </conditionalFormatting>
  <conditionalFormatting sqref="G6">
    <cfRule type="containsText" dxfId="24" priority="14" operator="containsText" text="New Tag Required">
      <formula>NOT(ISERROR(SEARCH("New Tag Required",G6)))</formula>
    </cfRule>
  </conditionalFormatting>
  <conditionalFormatting sqref="H6">
    <cfRule type="containsText" dxfId="23" priority="11" operator="containsText" text="Remove Old Sign">
      <formula>NOT(ISERROR(SEARCH("Remove Old Sign",H6)))</formula>
    </cfRule>
    <cfRule type="containsText" dxfId="22" priority="12" operator="containsText" text="Move Sign to New Location">
      <formula>NOT(ISERROR(SEARCH("Move Sign to New Location",H6)))</formula>
    </cfRule>
  </conditionalFormatting>
  <conditionalFormatting sqref="G6">
    <cfRule type="containsText" dxfId="21" priority="10" operator="containsText" text="Remove Old Tag">
      <formula>NOT(ISERROR(SEARCH("Remove Old Tag",G6)))</formula>
    </cfRule>
  </conditionalFormatting>
  <conditionalFormatting sqref="G11">
    <cfRule type="containsText" dxfId="20" priority="9" operator="containsText" text="New Tag Required">
      <formula>NOT(ISERROR(SEARCH("New Tag Required",G11)))</formula>
    </cfRule>
  </conditionalFormatting>
  <conditionalFormatting sqref="H11">
    <cfRule type="containsText" dxfId="19" priority="8" operator="containsText" text="New Sign Required">
      <formula>NOT(ISERROR(SEARCH("New Sign Required",H11)))</formula>
    </cfRule>
  </conditionalFormatting>
  <conditionalFormatting sqref="G11">
    <cfRule type="containsText" dxfId="18" priority="7" operator="containsText" text="Action Required">
      <formula>NOT(ISERROR(SEARCH("Action Required",G11)))</formula>
    </cfRule>
  </conditionalFormatting>
  <conditionalFormatting sqref="H11">
    <cfRule type="containsText" dxfId="17" priority="6" operator="containsText" text="Action Required">
      <formula>NOT(ISERROR(SEARCH("Action Required",H11)))</formula>
    </cfRule>
  </conditionalFormatting>
  <conditionalFormatting sqref="G11">
    <cfRule type="containsText" dxfId="16" priority="5" operator="containsText" text="New Tag Required">
      <formula>NOT(ISERROR(SEARCH("New Tag Required",G11)))</formula>
    </cfRule>
  </conditionalFormatting>
  <conditionalFormatting sqref="G11">
    <cfRule type="containsText" dxfId="15" priority="4" operator="containsText" text="Action Required">
      <formula>NOT(ISERROR(SEARCH("Action Required",G11)))</formula>
    </cfRule>
  </conditionalFormatting>
  <conditionalFormatting sqref="H11">
    <cfRule type="containsText" dxfId="14" priority="2" operator="containsText" text="Remove Old Sign">
      <formula>NOT(ISERROR(SEARCH("Remove Old Sign",H11)))</formula>
    </cfRule>
    <cfRule type="containsText" dxfId="13" priority="3" operator="containsText" text="Move Sign to New Location">
      <formula>NOT(ISERROR(SEARCH("Move Sign to New Location",H11)))</formula>
    </cfRule>
  </conditionalFormatting>
  <conditionalFormatting sqref="G11">
    <cfRule type="containsText" dxfId="12" priority="1" operator="containsText" text="Remove Old Tag">
      <formula>NOT(ISERROR(SEARCH("Remove Old Tag",G11)))</formula>
    </cfRule>
  </conditionalFormatting>
  <dataValidations count="2">
    <dataValidation type="list" allowBlank="1" showInputMessage="1" showErrorMessage="1" sqref="D7:D10 D11:D80">
      <formula1>YesNo</formula1>
    </dataValidation>
    <dataValidation type="list" allowBlank="1" showInputMessage="1" showErrorMessage="1" sqref="H206:H41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H41:H205 H38</xm:sqref>
        </x14:dataValidation>
        <x14:dataValidation type="list" allowBlank="1" showInputMessage="1" showErrorMessage="1">
          <x14:formula1>
            <xm:f>Lookup!$A$1:$A$4</xm:f>
          </x14:formula1>
          <xm:sqref>G41:G205 G38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 O11:O20</xm:sqref>
        </x14:dataValidation>
        <x14:dataValidation type="list" allowBlank="1" showInputMessage="1" showErrorMessage="1">
          <x14:formula1>
            <xm:f>Lookup!$A$1:$A$8</xm:f>
          </x14:formula1>
          <xm:sqref>G7:G10 G11:G37</xm:sqref>
        </x14:dataValidation>
        <x14:dataValidation type="list" allowBlank="1" showInputMessage="1" showErrorMessage="1">
          <x14:formula1>
            <xm:f>Lookup!$D$1:$D$10</xm:f>
          </x14:formula1>
          <xm:sqref>H7:H10 H11:H37</xm:sqref>
        </x14:dataValidation>
        <x14:dataValidation type="list" allowBlank="1" showInputMessage="1" showErrorMessage="1">
          <x14:formula1>
            <xm:f>Lookup!$F$1:$F$7</xm:f>
          </x14:formula1>
          <xm:sqref>J7:J10 J11:J37</xm:sqref>
        </x14:dataValidation>
        <x14:dataValidation type="list" allowBlank="1" showInputMessage="1" showErrorMessage="1">
          <x14:formula1>
            <xm:f>Lookup!$F$1:$F$8</xm:f>
          </x14:formula1>
          <xm:sqref>M7:M10 M11:M37</xm:sqref>
        </x14:dataValidation>
        <x14:dataValidation type="list" allowBlank="1" showInputMessage="1">
          <x14:formula1>
            <xm:f>Lookup!$E$1:$E$19</xm:f>
          </x14:formula1>
          <xm:sqref>C7:C10 C11:C205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zoomScale="90" zoomScaleNormal="90" workbookViewId="0">
      <selection activeCell="E20" sqref="E20"/>
    </sheetView>
  </sheetViews>
  <sheetFormatPr defaultColWidth="9.140625" defaultRowHeight="15" x14ac:dyDescent="0.25"/>
  <cols>
    <col min="1" max="1" width="22.42578125" style="48" bestFit="1" customWidth="1"/>
    <col min="2" max="2" width="36.42578125" style="48" customWidth="1"/>
    <col min="3" max="3" width="21.140625" style="41" bestFit="1" customWidth="1"/>
    <col min="4" max="4" width="14.28515625" style="41" bestFit="1" customWidth="1"/>
    <col min="5" max="5" width="22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8" x14ac:dyDescent="0.25">
      <c r="A1" s="37" t="s">
        <v>7</v>
      </c>
      <c r="B1" s="38" t="str">
        <f>'KD Changes'!B1:C1</f>
        <v>0198</v>
      </c>
      <c r="C1" s="39"/>
      <c r="D1" s="17" t="s">
        <v>10</v>
      </c>
      <c r="E1" s="40">
        <f>'KD Changes'!G1</f>
        <v>43319</v>
      </c>
    </row>
    <row r="2" spans="1:8" ht="15" customHeight="1" x14ac:dyDescent="0.25">
      <c r="A2" s="43" t="s">
        <v>8</v>
      </c>
      <c r="B2" s="44" t="str">
        <f>VLOOKUP(B1,[1]BuildingList!A:B,2,FALSE)</f>
        <v>Parking Garage No 2</v>
      </c>
      <c r="C2" s="45"/>
      <c r="D2" s="46" t="s">
        <v>12</v>
      </c>
      <c r="E2" s="47" t="str">
        <f>'KD Changes'!G2</f>
        <v>Aaron Newell</v>
      </c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8" ht="15.75" thickTop="1" x14ac:dyDescent="0.25">
      <c r="A6" s="77" t="s">
        <v>81</v>
      </c>
      <c r="B6" s="78" t="s">
        <v>82</v>
      </c>
      <c r="C6" s="41" t="s">
        <v>64</v>
      </c>
      <c r="D6" s="50">
        <v>330</v>
      </c>
      <c r="F6" s="50"/>
      <c r="G6" s="29"/>
      <c r="H6" s="29"/>
    </row>
    <row r="7" spans="1:8" x14ac:dyDescent="0.25">
      <c r="A7" s="77" t="s">
        <v>86</v>
      </c>
      <c r="B7" s="78" t="s">
        <v>87</v>
      </c>
      <c r="C7" s="41" t="s">
        <v>63</v>
      </c>
      <c r="D7" s="50">
        <v>106</v>
      </c>
      <c r="F7" s="50"/>
      <c r="G7" s="29"/>
      <c r="H7" s="29"/>
    </row>
    <row r="8" spans="1:8" x14ac:dyDescent="0.25">
      <c r="A8" s="77" t="s">
        <v>83</v>
      </c>
      <c r="B8" s="78" t="s">
        <v>84</v>
      </c>
      <c r="C8" s="41" t="s">
        <v>63</v>
      </c>
      <c r="D8" s="41">
        <v>121</v>
      </c>
      <c r="F8" s="50"/>
      <c r="G8" s="29"/>
      <c r="H8" s="29"/>
    </row>
    <row r="9" spans="1:8" x14ac:dyDescent="0.25">
      <c r="A9" s="41"/>
      <c r="B9" s="41"/>
      <c r="F9" s="50"/>
      <c r="G9" s="29"/>
      <c r="H9" s="29"/>
    </row>
    <row r="10" spans="1:8" x14ac:dyDescent="0.25">
      <c r="A10" s="77" t="s">
        <v>93</v>
      </c>
      <c r="B10" s="78" t="s">
        <v>94</v>
      </c>
      <c r="C10" s="41" t="s">
        <v>64</v>
      </c>
      <c r="D10" s="51">
        <v>40047</v>
      </c>
      <c r="F10" s="50"/>
      <c r="G10" s="29"/>
      <c r="H10" s="29"/>
    </row>
    <row r="11" spans="1:8" x14ac:dyDescent="0.25">
      <c r="A11" s="77" t="s">
        <v>95</v>
      </c>
      <c r="B11" s="89" t="s">
        <v>96</v>
      </c>
      <c r="C11" s="41" t="s">
        <v>65</v>
      </c>
      <c r="D11" s="51">
        <v>30374</v>
      </c>
      <c r="E11" s="88"/>
      <c r="F11" s="50"/>
      <c r="G11" s="29"/>
      <c r="H11" s="29"/>
    </row>
    <row r="12" spans="1:8" x14ac:dyDescent="0.25">
      <c r="A12" s="77" t="s">
        <v>85</v>
      </c>
      <c r="B12" s="78" t="s">
        <v>84</v>
      </c>
      <c r="C12" s="41" t="s">
        <v>63</v>
      </c>
      <c r="D12" s="62">
        <v>124</v>
      </c>
      <c r="F12" s="50"/>
      <c r="G12" s="29"/>
      <c r="H12" s="29"/>
    </row>
    <row r="13" spans="1:8" x14ac:dyDescent="0.25">
      <c r="A13" s="41"/>
      <c r="B13" s="41"/>
      <c r="F13" s="50"/>
      <c r="G13" s="29"/>
      <c r="H13" s="29"/>
    </row>
    <row r="14" spans="1:8" x14ac:dyDescent="0.25">
      <c r="A14" s="77" t="s">
        <v>99</v>
      </c>
      <c r="B14" s="78" t="s">
        <v>98</v>
      </c>
      <c r="C14" s="41" t="s">
        <v>63</v>
      </c>
      <c r="F14" s="50"/>
      <c r="G14" s="29"/>
      <c r="H14" s="29"/>
    </row>
    <row r="15" spans="1:8" x14ac:dyDescent="0.25">
      <c r="A15" s="77" t="s">
        <v>97</v>
      </c>
      <c r="B15" s="78" t="s">
        <v>98</v>
      </c>
      <c r="C15" s="41" t="s">
        <v>72</v>
      </c>
      <c r="E15" s="41" t="s">
        <v>100</v>
      </c>
      <c r="F15" s="51"/>
      <c r="G15" s="29"/>
      <c r="H15" s="29"/>
    </row>
    <row r="16" spans="1:8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9"/>
      <c r="E25" s="50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7" x14ac:dyDescent="0.25">
      <c r="A33" s="49"/>
      <c r="E33" s="50"/>
      <c r="F33" s="50"/>
      <c r="G33" s="50"/>
    </row>
    <row r="34" spans="1:7" x14ac:dyDescent="0.25">
      <c r="A34" s="49"/>
      <c r="E34" s="50"/>
      <c r="F34" s="50"/>
      <c r="G34" s="50"/>
    </row>
    <row r="35" spans="1:7" x14ac:dyDescent="0.25">
      <c r="A35" s="52"/>
      <c r="E35" s="50"/>
      <c r="F35" s="53"/>
      <c r="G35" s="50"/>
    </row>
    <row r="36" spans="1:7" x14ac:dyDescent="0.25">
      <c r="A36" s="52"/>
      <c r="E36" s="50"/>
      <c r="F36" s="53"/>
      <c r="G36" s="50"/>
    </row>
    <row r="37" spans="1:7" x14ac:dyDescent="0.25">
      <c r="A37" s="52"/>
      <c r="E37" s="50"/>
      <c r="F37" s="54"/>
      <c r="G37" s="50"/>
    </row>
    <row r="38" spans="1:7" x14ac:dyDescent="0.25">
      <c r="A38" s="49"/>
      <c r="E38" s="50"/>
      <c r="F38" s="53"/>
      <c r="G38" s="50"/>
    </row>
    <row r="39" spans="1:7" x14ac:dyDescent="0.25">
      <c r="A39" s="49"/>
      <c r="E39" s="50"/>
      <c r="F39" s="53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E41" s="50"/>
      <c r="F41" s="50"/>
      <c r="G41" s="50"/>
    </row>
    <row r="42" spans="1:7" x14ac:dyDescent="0.25">
      <c r="A42" s="55"/>
      <c r="E42" s="50"/>
      <c r="F42" s="50"/>
      <c r="G42" s="50"/>
    </row>
    <row r="43" spans="1:7" x14ac:dyDescent="0.25">
      <c r="A43" s="55"/>
      <c r="E43" s="50"/>
      <c r="F43" s="50"/>
      <c r="G43" s="50"/>
    </row>
    <row r="44" spans="1:7" x14ac:dyDescent="0.25">
      <c r="A44" s="55"/>
      <c r="C44" s="42"/>
      <c r="E44" s="50"/>
      <c r="F44" s="51"/>
      <c r="G44" s="50"/>
    </row>
    <row r="45" spans="1:7" x14ac:dyDescent="0.25">
      <c r="A45" s="55"/>
      <c r="C45" s="42"/>
      <c r="E45" s="50"/>
      <c r="F45" s="50"/>
      <c r="G45" s="50"/>
    </row>
    <row r="46" spans="1:7" x14ac:dyDescent="0.25">
      <c r="A46" s="55"/>
      <c r="C46" s="42"/>
      <c r="E46" s="50"/>
      <c r="F46" s="50"/>
      <c r="G46" s="50"/>
    </row>
    <row r="47" spans="1:7" x14ac:dyDescent="0.25">
      <c r="A47" s="49"/>
      <c r="C47" s="42"/>
      <c r="E47" s="50"/>
      <c r="F47" s="50"/>
      <c r="G47" s="50"/>
    </row>
    <row r="48" spans="1:7" x14ac:dyDescent="0.25">
      <c r="A48" s="49"/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193" spans="3:3" x14ac:dyDescent="0.25">
      <c r="C193" s="41" t="s">
        <v>29</v>
      </c>
    </row>
  </sheetData>
  <sheetProtection insertRows="0" deleteRows="0" selectLockedCells="1"/>
  <conditionalFormatting sqref="G33:G46">
    <cfRule type="containsText" dxfId="11" priority="16" operator="containsText" text="New Tag Required">
      <formula>NOT(ISERROR(SEARCH("New Tag Required",G33)))</formula>
    </cfRule>
  </conditionalFormatting>
  <conditionalFormatting sqref="D43:D92">
    <cfRule type="containsText" dxfId="10" priority="15" operator="containsText" text="Yes">
      <formula>NOT(ISERROR(SEARCH("Yes",D43)))</formula>
    </cfRule>
  </conditionalFormatting>
  <conditionalFormatting sqref="H33:H92 H193:H414">
    <cfRule type="containsText" dxfId="9" priority="14" operator="containsText" text="New Sign Required">
      <formula>NOT(ISERROR(SEARCH("New Sign Required",H33)))</formula>
    </cfRule>
  </conditionalFormatting>
  <conditionalFormatting sqref="G33:G92">
    <cfRule type="containsText" dxfId="8" priority="13" operator="containsText" text="Action Required">
      <formula>NOT(ISERROR(SEARCH("Action Required",G33)))</formula>
    </cfRule>
  </conditionalFormatting>
  <conditionalFormatting sqref="H33:H92">
    <cfRule type="containsText" dxfId="7" priority="12" operator="containsText" text="Action Required">
      <formula>NOT(ISERROR(SEARCH("Action Required",H33)))</formula>
    </cfRule>
  </conditionalFormatting>
  <conditionalFormatting sqref="D93:D192">
    <cfRule type="containsText" dxfId="6" priority="7" operator="containsText" text="Yes">
      <formula>NOT(ISERROR(SEARCH("Yes",D93)))</formula>
    </cfRule>
  </conditionalFormatting>
  <conditionalFormatting sqref="H93:H192">
    <cfRule type="containsText" dxfId="5" priority="6" operator="containsText" text="New Sign Required">
      <formula>NOT(ISERROR(SEARCH("New Sign Required",H93)))</formula>
    </cfRule>
  </conditionalFormatting>
  <conditionalFormatting sqref="G93:G192">
    <cfRule type="containsText" dxfId="4" priority="5" operator="containsText" text="Action Required">
      <formula>NOT(ISERROR(SEARCH("Action Required",G93)))</formula>
    </cfRule>
  </conditionalFormatting>
  <conditionalFormatting sqref="H93:H192">
    <cfRule type="containsText" dxfId="3" priority="4" operator="containsText" text="Action Required">
      <formula>NOT(ISERROR(SEARCH("Action Required",H93)))</formula>
    </cfRule>
  </conditionalFormatting>
  <conditionalFormatting sqref="H1:H4 H33:H1048576 G5:G32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3:G1048576 F5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3:D67">
      <formula1>YesNo</formula1>
    </dataValidation>
    <dataValidation type="list" allowBlank="1" showInputMessage="1" showErrorMessage="1" sqref="H193:H39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C44:C192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G33:H192</xm:sqref>
        </x14:dataValidation>
        <x14:dataValidation type="list" allowBlank="1" showInputMessage="1" showErrorMessage="1">
          <x14:formula1>
            <xm:f>Lookup!$G$1:$G$5</xm:f>
          </x14:formula1>
          <xm:sqref>C6:C24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2019-03-12T13:18:36Z</dcterms:modified>
</cp:coreProperties>
</file>