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84\"/>
    </mc:Choice>
  </mc:AlternateContent>
  <bookViews>
    <workbookView xWindow="0" yWindow="0" windowWidth="28800" windowHeight="12300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6" i="1"/>
  <c r="J7" i="1"/>
  <c r="J8" i="1"/>
  <c r="J9" i="1"/>
  <c r="J10" i="1"/>
  <c r="J11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<sst xmlns="http://schemas.openxmlformats.org/spreadsheetml/2006/main" count="139" uniqueCount="94">
  <si>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</si>
  <si>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</si>
  <si>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</si>
  <si>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</si>
  <si>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</si>
  <si>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</si>
  <si>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</si>
  <si>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</si>
  <si>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</si>
  <si>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</si>
  <si>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</si>
  <si>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</si>
  <si>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</si>
  <si>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</si>
  <si>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</si>
  <si>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</si>
  <si>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</si>
  <si>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</si>
  <si>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</si>
  <si>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</si>
  <si>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</si>
  <si>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</si>
  <si>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</si>
  <si>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</si>
  <si>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</si>
  <si>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</si>
  <si>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</si>
  <si>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</si>
  <si>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</si>
  <si>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</si>
  <si>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</si>
  <si>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</si>
  <si>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</si>
  <si>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</si>
  <si>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</si>
  <si>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</si>
  <si>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</si>
  <si>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</si>
  <si>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</si>
  <si>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</si>
  <si>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</si>
  <si>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</si>
  <si>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</si>
  <si>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</si>
  <si>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</si>
  <si>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</si>
  <si>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</si>
  <si>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</si>
  <si>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</si>
  <si>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</si>
  <si>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</si>
  <si>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</si>
  <si>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</si>
  <si>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</si>
  <si>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</si>
  <si>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</si>
  <si>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</si>
  <si>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</si>
  <si>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</si>
  <si>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</si>
  <si>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</si>
  <si>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</si>
  <si>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</si>
  <si>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</si>
  <si>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</si>
  <si>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</si>
  <si>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</si>
  <si>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</si>
  <si>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</si>
  <si>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</si>
  <si>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</si>
  <si>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</si>
  <si>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</si>
  <si>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0184</t>
  </si>
  <si>
    <t>01 GSF</t>
  </si>
  <si>
    <t>01</t>
  </si>
  <si>
    <t>111</t>
  </si>
  <si>
    <t>112</t>
  </si>
  <si>
    <t>113</t>
  </si>
  <si>
    <t>113A</t>
  </si>
  <si>
    <t>added 'Women' label to plan</t>
  </si>
  <si>
    <t>Add A Door and wall</t>
  </si>
  <si>
    <t>Room Label Change: 112A Changed To 113A</t>
  </si>
  <si>
    <t>XA103</t>
  </si>
  <si>
    <t>and canopy</t>
  </si>
  <si>
    <t>LX-0184-01-0112A</t>
  </si>
  <si>
    <t>AG MACH RESEARCH LAB - Room 112A</t>
  </si>
  <si>
    <t>AG MACH RESEARCH LAB - Room 113A</t>
  </si>
  <si>
    <t>LX-0184-01-0113A</t>
  </si>
  <si>
    <t>move eq to room 113A</t>
  </si>
  <si>
    <t>LX-0184-01-0113</t>
  </si>
  <si>
    <t>AG MACH RESEARCH LAB - Room 113</t>
  </si>
  <si>
    <t>LX-0184-01-XA0103</t>
  </si>
  <si>
    <t>AG MACH RESEARCH LAB - Ext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</si>
</sst>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protection locked="0"/>
    </xf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zoomScale="90" zoomScaleNormal="90" workbookViewId="0">
      <selection activeCell="F15" sqref="F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11.140625" style="16" bestFit="1" customWidth="1"/>
    <col min="6" max="6" width="13.425781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8" t="s">
        <v>73</v>
      </c>
      <c r="C1" s="78"/>
      <c r="F1" s="67" t="s">
        <v>10</v>
      </c>
      <c r="G1" s="18">
        <v>43046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9" t="str">
        <f>VLOOKUP(B1,BuildingList!A:B,2,FALSE)</f>
        <v>Agricultural Machine Research Lab</v>
      </c>
      <c r="C2" s="79"/>
      <c r="F2" s="68" t="s">
        <v>12</v>
      </c>
      <c r="G2" s="22" t="s">
        <v>58</v>
      </c>
      <c r="J2" s="15">
        <f>G19-J19</f>
        <v>3</v>
      </c>
      <c r="K2" s="15">
        <f>H19-M19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71</v>
      </c>
      <c r="D6" s="41" t="s">
        <v>5</v>
      </c>
      <c r="E6" s="76">
        <v>14057</v>
      </c>
      <c r="F6" s="76">
        <v>14072</v>
      </c>
      <c r="G6" s="50" t="s">
        <v>13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75</v>
      </c>
      <c r="C7" s="42" t="s">
        <v>30</v>
      </c>
      <c r="D7" s="41" t="s">
        <v>6</v>
      </c>
      <c r="E7" s="50">
        <v>27</v>
      </c>
      <c r="F7" s="50">
        <v>27</v>
      </c>
      <c r="G7" s="50" t="s">
        <v>2</v>
      </c>
      <c r="H7" s="41" t="s">
        <v>2</v>
      </c>
      <c r="I7" s="42" t="s">
        <v>80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77</v>
      </c>
      <c r="B8" s="48" t="s">
        <v>75</v>
      </c>
      <c r="C8" s="42" t="s">
        <v>81</v>
      </c>
      <c r="D8" s="41" t="s">
        <v>5</v>
      </c>
      <c r="E8" s="50">
        <v>145</v>
      </c>
      <c r="F8" s="50">
        <v>80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78</v>
      </c>
      <c r="B9" s="48" t="s">
        <v>75</v>
      </c>
      <c r="C9" s="42" t="s">
        <v>50</v>
      </c>
      <c r="D9" s="41" t="s">
        <v>5</v>
      </c>
      <c r="E9" s="62">
        <v>0</v>
      </c>
      <c r="F9" s="62">
        <v>65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30" x14ac:dyDescent="0.25">
      <c r="A10" s="61" t="s">
        <v>79</v>
      </c>
      <c r="B10" s="48" t="s">
        <v>75</v>
      </c>
      <c r="C10" s="42" t="s">
        <v>82</v>
      </c>
      <c r="D10" s="41" t="s">
        <v>6</v>
      </c>
      <c r="E10" s="50">
        <v>24</v>
      </c>
      <c r="F10" s="50">
        <v>24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 t="s">
        <v>83</v>
      </c>
      <c r="B11" s="48" t="s">
        <v>75</v>
      </c>
      <c r="C11" s="42" t="s">
        <v>50</v>
      </c>
      <c r="D11" s="41" t="s">
        <v>5</v>
      </c>
      <c r="E11" s="50">
        <v>0</v>
      </c>
      <c r="F11" s="50">
        <v>16</v>
      </c>
      <c r="G11" s="50" t="s">
        <v>13</v>
      </c>
      <c r="H11" s="41" t="s">
        <v>13</v>
      </c>
      <c r="I11" s="42" t="s">
        <v>84</v>
      </c>
      <c r="J11" s="59" t="str">
        <f>IF(G11="No Change","N/A",IF(G11="New Tag Required",Lookup!F:F,IF(G11="Remove Old Tag",Lookup!F:F,IF(G11="N/A","N/A",""))))</f>
        <v>N/A</v>
      </c>
      <c r="K11" s="60"/>
      <c r="L11" s="63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ht="15.75" thickBot="1" x14ac:dyDescent="0.3">
      <c r="A17" s="56"/>
      <c r="C17" s="11"/>
      <c r="E17" s="30"/>
      <c r="F17" s="30"/>
      <c r="G17" s="30"/>
      <c r="K17" s="32"/>
      <c r="N17" s="32"/>
    </row>
    <row r="18" spans="1:14" ht="45" x14ac:dyDescent="0.25">
      <c r="A18" s="56"/>
      <c r="C18" s="11"/>
      <c r="E18" s="30"/>
      <c r="F18" s="30"/>
      <c r="G18" s="73" t="s">
        <v>45</v>
      </c>
      <c r="H18" s="74" t="s">
        <v>46</v>
      </c>
      <c r="J18" s="75" t="s">
        <v>40</v>
      </c>
      <c r="K18" s="10"/>
      <c r="L18" s="10"/>
      <c r="M18" s="75" t="s">
        <v>41</v>
      </c>
    </row>
    <row r="19" spans="1:14" ht="15.75" thickBot="1" x14ac:dyDescent="0.3">
      <c r="A19" s="56"/>
      <c r="C19" s="11"/>
      <c r="E19" s="30"/>
      <c r="F19" s="30"/>
      <c r="G19" s="14">
        <f>COUNTIF(G6:G18,"New Tag Required")</f>
        <v>3</v>
      </c>
      <c r="H19" s="13">
        <f>COUNTIF(H6:H18,"New Sign Required")</f>
        <v>3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6"/>
      <c r="C20" s="11"/>
      <c r="E20" s="30"/>
      <c r="F20" s="30"/>
      <c r="G20" s="30"/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7"/>
      <c r="C27" s="11"/>
      <c r="E27" s="30"/>
      <c r="F27" s="33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4"/>
      <c r="G29" s="30"/>
    </row>
    <row r="30" spans="1:14" x14ac:dyDescent="0.25">
      <c r="A30" s="56"/>
      <c r="C30" s="11"/>
      <c r="E30" s="30"/>
      <c r="F30" s="33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1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5" priority="130" operator="containsText" text="New Tag Required">
      <formula>NOT(ISERROR(SEARCH("New Tag Required",G10)))</formula>
    </cfRule>
  </conditionalFormatting>
  <conditionalFormatting sqref="D6 D12:D84">
    <cfRule type="containsText" dxfId="54" priority="129" operator="containsText" text="Yes">
      <formula>NOT(ISERROR(SEARCH("Yes",D6)))</formula>
    </cfRule>
  </conditionalFormatting>
  <conditionalFormatting sqref="H24:H84 H185:H406 H10:H17">
    <cfRule type="containsText" dxfId="53" priority="117" operator="containsText" text="New Sign Required">
      <formula>NOT(ISERROR(SEARCH("New Sign Required",H10)))</formula>
    </cfRule>
  </conditionalFormatting>
  <conditionalFormatting sqref="G24:G84 G10:H17">
    <cfRule type="containsText" dxfId="52" priority="116" operator="containsText" text="Action Required">
      <formula>NOT(ISERROR(SEARCH("Action Required",G10)))</formula>
    </cfRule>
  </conditionalFormatting>
  <conditionalFormatting sqref="H24:H84">
    <cfRule type="containsText" dxfId="51" priority="115" operator="containsText" text="Action Required">
      <formula>NOT(ISERROR(SEARCH("Action Required",H24)))</formula>
    </cfRule>
  </conditionalFormatting>
  <conditionalFormatting sqref="G6 G20:G23">
    <cfRule type="containsText" dxfId="50" priority="57" operator="containsText" text="New Tag Required">
      <formula>NOT(ISERROR(SEARCH("New Tag Required",G6)))</formula>
    </cfRule>
  </conditionalFormatting>
  <conditionalFormatting sqref="H6 H20:H23">
    <cfRule type="containsText" dxfId="49" priority="55" operator="containsText" text="New Sign Required">
      <formula>NOT(ISERROR(SEARCH("New Sign Required",H6)))</formula>
    </cfRule>
  </conditionalFormatting>
  <conditionalFormatting sqref="G6 G20:G23">
    <cfRule type="containsText" dxfId="48" priority="54" operator="containsText" text="Action Required">
      <formula>NOT(ISERROR(SEARCH("Action Required",G6)))</formula>
    </cfRule>
  </conditionalFormatting>
  <conditionalFormatting sqref="H6 H20:H23">
    <cfRule type="containsText" dxfId="47" priority="53" operator="containsText" text="Action Required">
      <formula>NOT(ISERROR(SEARCH("Action Required",H6)))</formula>
    </cfRule>
  </conditionalFormatting>
  <conditionalFormatting sqref="G6">
    <cfRule type="containsText" dxfId="46" priority="52" operator="containsText" text="New Tag Required">
      <formula>NOT(ISERROR(SEARCH("New Tag Required",G6)))</formula>
    </cfRule>
  </conditionalFormatting>
  <conditionalFormatting sqref="D6">
    <cfRule type="containsText" dxfId="45" priority="51" operator="containsText" text="Yes">
      <formula>NOT(ISERROR(SEARCH("Yes",D6)))</formula>
    </cfRule>
  </conditionalFormatting>
  <conditionalFormatting sqref="G6">
    <cfRule type="containsText" dxfId="44" priority="50" operator="containsText" text="Action Required">
      <formula>NOT(ISERROR(SEARCH("Action Required",G6)))</formula>
    </cfRule>
  </conditionalFormatting>
  <conditionalFormatting sqref="D85:D184">
    <cfRule type="containsText" dxfId="43" priority="49" operator="containsText" text="Yes">
      <formula>NOT(ISERROR(SEARCH("Yes",D85)))</formula>
    </cfRule>
  </conditionalFormatting>
  <conditionalFormatting sqref="H85:H184">
    <cfRule type="containsText" dxfId="42" priority="48" operator="containsText" text="New Sign Required">
      <formula>NOT(ISERROR(SEARCH("New Sign Required",H85)))</formula>
    </cfRule>
  </conditionalFormatting>
  <conditionalFormatting sqref="G85:G184">
    <cfRule type="containsText" dxfId="41" priority="47" operator="containsText" text="Action Required">
      <formula>NOT(ISERROR(SEARCH("Action Required",G85)))</formula>
    </cfRule>
  </conditionalFormatting>
  <conditionalFormatting sqref="H85:H184">
    <cfRule type="containsText" dxfId="40" priority="46" operator="containsText" text="Action Required">
      <formula>NOT(ISERROR(SEARCH("Action Required",H85)))</formula>
    </cfRule>
  </conditionalFormatting>
  <conditionalFormatting sqref="D7">
    <cfRule type="containsText" dxfId="39" priority="32" operator="containsText" text="Yes">
      <formula>NOT(ISERROR(SEARCH("Yes",D7)))</formula>
    </cfRule>
  </conditionalFormatting>
  <conditionalFormatting sqref="G7">
    <cfRule type="containsText" dxfId="38" priority="31" operator="containsText" text="New Tag Required">
      <formula>NOT(ISERROR(SEARCH("New Tag Required",G7)))</formula>
    </cfRule>
  </conditionalFormatting>
  <conditionalFormatting sqref="H7">
    <cfRule type="containsText" dxfId="37" priority="30" operator="containsText" text="New Sign Required">
      <formula>NOT(ISERROR(SEARCH("New Sign Required",H7)))</formula>
    </cfRule>
  </conditionalFormatting>
  <conditionalFormatting sqref="G7">
    <cfRule type="containsText" dxfId="36" priority="29" operator="containsText" text="Action Required">
      <formula>NOT(ISERROR(SEARCH("Action Required",G7)))</formula>
    </cfRule>
  </conditionalFormatting>
  <conditionalFormatting sqref="H7">
    <cfRule type="containsText" dxfId="35" priority="28" operator="containsText" text="Action Required">
      <formula>NOT(ISERROR(SEARCH("Action Required",H7)))</formula>
    </cfRule>
  </conditionalFormatting>
  <conditionalFormatting sqref="G8">
    <cfRule type="containsText" dxfId="34" priority="27" operator="containsText" text="New Tag Required">
      <formula>NOT(ISERROR(SEARCH("New Tag Required",G8)))</formula>
    </cfRule>
  </conditionalFormatting>
  <conditionalFormatting sqref="H8">
    <cfRule type="containsText" dxfId="33" priority="26" operator="containsText" text="New Sign Required">
      <formula>NOT(ISERROR(SEARCH("New Sign Required",H8)))</formula>
    </cfRule>
  </conditionalFormatting>
  <conditionalFormatting sqref="G8">
    <cfRule type="containsText" dxfId="32" priority="25" operator="containsText" text="Action Required">
      <formula>NOT(ISERROR(SEARCH("Action Required",G8)))</formula>
    </cfRule>
  </conditionalFormatting>
  <conditionalFormatting sqref="H8">
    <cfRule type="containsText" dxfId="31" priority="24" operator="containsText" text="Action Required">
      <formula>NOT(ISERROR(SEARCH("Action Required",H8)))</formula>
    </cfRule>
  </conditionalFormatting>
  <conditionalFormatting sqref="J2:N2">
    <cfRule type="cellIs" dxfId="30" priority="23" operator="notEqual">
      <formula>0</formula>
    </cfRule>
  </conditionalFormatting>
  <conditionalFormatting sqref="J6:J16">
    <cfRule type="cellIs" dxfId="29" priority="22" operator="equal">
      <formula>0</formula>
    </cfRule>
  </conditionalFormatting>
  <conditionalFormatting sqref="M6:M16">
    <cfRule type="cellIs" dxfId="28" priority="21" operator="equal">
      <formula>0</formula>
    </cfRule>
  </conditionalFormatting>
  <conditionalFormatting sqref="J6:J16 M6:M16">
    <cfRule type="cellIs" dxfId="27" priority="18" operator="equal">
      <formula>"In Progress"</formula>
    </cfRule>
    <cfRule type="cellIs" dxfId="26" priority="19" operator="equal">
      <formula>"Log Issues"</formula>
    </cfRule>
    <cfRule type="cellIs" dxfId="25" priority="20" operator="equal">
      <formula>"N/A"</formula>
    </cfRule>
  </conditionalFormatting>
  <conditionalFormatting sqref="K6:K11">
    <cfRule type="expression" dxfId="24" priority="17">
      <formula>$J6="Log Issues"</formula>
    </cfRule>
  </conditionalFormatting>
  <conditionalFormatting sqref="N6:N11">
    <cfRule type="expression" dxfId="23" priority="16">
      <formula>$M6="Log Issues"</formula>
    </cfRule>
  </conditionalFormatting>
  <conditionalFormatting sqref="G9">
    <cfRule type="containsText" dxfId="22" priority="15" operator="containsText" text="New Tag Required">
      <formula>NOT(ISERROR(SEARCH("New Tag Required",G9)))</formula>
    </cfRule>
  </conditionalFormatting>
  <conditionalFormatting sqref="H9">
    <cfRule type="containsText" dxfId="21" priority="14" operator="containsText" text="New Sign Required">
      <formula>NOT(ISERROR(SEARCH("New Sign Required",H9)))</formula>
    </cfRule>
  </conditionalFormatting>
  <conditionalFormatting sqref="G9">
    <cfRule type="containsText" dxfId="20" priority="13" operator="containsText" text="Action Required">
      <formula>NOT(ISERROR(SEARCH("Action Required",G9)))</formula>
    </cfRule>
  </conditionalFormatting>
  <conditionalFormatting sqref="H9">
    <cfRule type="containsText" dxfId="19" priority="12" operator="containsText" text="Action Required">
      <formula>NOT(ISERROR(SEARCH("Action Required",H9)))</formula>
    </cfRule>
  </conditionalFormatting>
  <conditionalFormatting sqref="H1:H1048576">
    <cfRule type="containsText" dxfId="18" priority="10" operator="containsText" text="Remove Old Sign">
      <formula>NOT(ISERROR(SEARCH("Remove Old Sign",H1)))</formula>
    </cfRule>
    <cfRule type="containsText" dxfId="17" priority="11" operator="containsText" text="Move Sign to New Location">
      <formula>NOT(ISERROR(SEARCH("Move Sign to New Location",H1)))</formula>
    </cfRule>
  </conditionalFormatting>
  <conditionalFormatting sqref="G1:G1048576">
    <cfRule type="containsText" dxfId="16" priority="9" operator="containsText" text="Remove Old Tag">
      <formula>NOT(ISERROR(SEARCH("Remove Old Tag",G1)))</formula>
    </cfRule>
  </conditionalFormatting>
  <conditionalFormatting sqref="D8">
    <cfRule type="containsText" dxfId="15" priority="7" operator="containsText" text="Yes">
      <formula>NOT(ISERROR(SEARCH("Yes",D8)))</formula>
    </cfRule>
  </conditionalFormatting>
  <conditionalFormatting sqref="D9">
    <cfRule type="containsText" dxfId="14" priority="6" operator="containsText" text="Yes">
      <formula>NOT(ISERROR(SEARCH("Yes",D9)))</formula>
    </cfRule>
  </conditionalFormatting>
  <conditionalFormatting sqref="D10">
    <cfRule type="containsText" dxfId="13" priority="5" operator="containsText" text="Yes">
      <formula>NOT(ISERROR(SEARCH("Yes",D10)))</formula>
    </cfRule>
  </conditionalFormatting>
  <conditionalFormatting sqref="D11">
    <cfRule type="containsText" dxfId="12" priority="4" operator="containsText" text="Yes">
      <formula>NOT(ISERROR(SEARCH("Yes",D11)))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13" sqref="B13"/>
    </sheetView>
  </sheetViews>
  <sheetFormatPr defaultColWidth="9.140625" defaultRowHeight="15" x14ac:dyDescent="0.25"/>
  <cols>
    <col min="1" max="1" width="22.42578125" style="48" bestFit="1" customWidth="1"/>
    <col min="2" max="2" width="34.85546875" style="48" bestFit="1" customWidth="1"/>
    <col min="3" max="3" width="24" style="41" customWidth="1"/>
    <col min="4" max="4" width="14.28515625" style="41" bestFit="1" customWidth="1"/>
    <col min="5" max="5" width="26.855468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0184</v>
      </c>
      <c r="C1" s="39"/>
      <c r="D1" s="17" t="s">
        <v>10</v>
      </c>
      <c r="E1" s="40">
        <f>'KD Changes'!G1</f>
        <v>43046</v>
      </c>
    </row>
    <row r="2" spans="1:10" ht="15" customHeight="1" x14ac:dyDescent="0.25">
      <c r="A2" s="43" t="s">
        <v>8</v>
      </c>
      <c r="B2" s="44" t="str">
        <f>VLOOKUP(B1,[1]BuildingList!A:B,2,FALSE)</f>
        <v>Agricultural Machine Research Lab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8" t="s">
        <v>85</v>
      </c>
      <c r="B6" s="42" t="s">
        <v>86</v>
      </c>
      <c r="C6" s="41" t="s">
        <v>72</v>
      </c>
      <c r="E6" s="41" t="s">
        <v>89</v>
      </c>
      <c r="G6" s="29"/>
      <c r="H6" s="29"/>
      <c r="I6" s="41"/>
      <c r="J6" s="41"/>
    </row>
    <row r="7" spans="1:10" x14ac:dyDescent="0.25">
      <c r="A7" s="48" t="s">
        <v>88</v>
      </c>
      <c r="B7" s="77" t="s">
        <v>87</v>
      </c>
      <c r="C7" s="41" t="s">
        <v>63</v>
      </c>
      <c r="G7" s="29"/>
      <c r="H7" s="29"/>
      <c r="I7" s="41"/>
      <c r="J7" s="41"/>
    </row>
    <row r="8" spans="1:10" ht="15" customHeight="1" x14ac:dyDescent="0.25">
      <c r="A8" s="48" t="s">
        <v>90</v>
      </c>
      <c r="B8" s="77" t="s">
        <v>91</v>
      </c>
      <c r="C8" s="41" t="s">
        <v>63</v>
      </c>
      <c r="G8" s="29"/>
      <c r="H8" s="29"/>
      <c r="I8" s="41"/>
      <c r="J8" s="41"/>
    </row>
    <row r="9" spans="1:10" x14ac:dyDescent="0.25">
      <c r="A9" s="48" t="s">
        <v>92</v>
      </c>
      <c r="B9" s="77" t="s">
        <v>93</v>
      </c>
      <c r="C9" s="41" t="s">
        <v>63</v>
      </c>
      <c r="G9" s="29"/>
      <c r="H9" s="29"/>
      <c r="I9" s="41"/>
      <c r="J9" s="41"/>
    </row>
    <row r="10" spans="1:10" x14ac:dyDescent="0.25">
      <c r="B10" s="77"/>
      <c r="F10" s="50"/>
      <c r="G10" s="29"/>
      <c r="H10" s="29"/>
    </row>
    <row r="11" spans="1:10" x14ac:dyDescent="0.25">
      <c r="A11" s="63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2017-11-08T20:12:47Z</dcterms:modified>
</cp:coreProperties>
</file>