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184\"/>
    </mc:Choice>
  </mc:AlternateContent>
  <bookViews>
    <workbookView xWindow="0" yWindow="0" windowWidth="28800" windowHeight="120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23" i="1" l="1"/>
  <c r="J23" i="1"/>
  <c r="M25" i="1" l="1"/>
  <c r="J25" i="1"/>
  <c r="J18" i="1" l="1"/>
  <c r="M18" i="1"/>
  <c r="J21" i="1" l="1"/>
  <c r="E2" i="4" l="1"/>
  <c r="E1" i="4"/>
  <c r="B1" i="4"/>
  <c r="B2" i="4" l="1"/>
  <c r="M6" i="1" l="1"/>
  <c r="M9" i="1"/>
  <c r="M7" i="1"/>
  <c r="M8" i="1"/>
  <c r="M10" i="1"/>
  <c r="M11" i="1"/>
  <c r="M12" i="1"/>
  <c r="M22" i="1"/>
  <c r="M13" i="1"/>
  <c r="M14" i="1"/>
  <c r="M20" i="1"/>
  <c r="M19" i="1"/>
  <c r="M17" i="1"/>
  <c r="M15" i="1"/>
  <c r="M16" i="1"/>
  <c r="M24" i="1"/>
  <c r="M26" i="1"/>
  <c r="M27" i="1"/>
  <c r="M28" i="1"/>
  <c r="M29" i="1"/>
  <c r="M30" i="1"/>
  <c r="M31" i="1"/>
  <c r="M32" i="1"/>
  <c r="M33" i="1"/>
  <c r="M34" i="1"/>
  <c r="M21" i="1"/>
  <c r="J6" i="1"/>
  <c r="J9" i="1"/>
  <c r="J7" i="1"/>
  <c r="J8" i="1"/>
  <c r="J10" i="1"/>
  <c r="J11" i="1"/>
  <c r="J12" i="1"/>
  <c r="J22" i="1"/>
  <c r="J13" i="1"/>
  <c r="J14" i="1"/>
  <c r="J20" i="1"/>
  <c r="J19" i="1"/>
  <c r="J17" i="1"/>
  <c r="J15" i="1"/>
  <c r="J16" i="1"/>
  <c r="J24" i="1"/>
  <c r="J26" i="1"/>
  <c r="J27" i="1"/>
  <c r="J28" i="1"/>
  <c r="J29" i="1"/>
  <c r="J30" i="1"/>
  <c r="J31" i="1"/>
  <c r="J32" i="1"/>
  <c r="J33" i="1"/>
  <c r="J34" i="1"/>
  <c r="H37" i="1" l="1"/>
  <c r="G37" i="1"/>
  <c r="M37" i="1" l="1"/>
  <c r="K2" i="1" s="1"/>
  <c r="J3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<sst xmlns="http://schemas.openxmlformats.org/spreadsheetml/2006/main" count="322" uniqueCount="148">
  <si>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</si>
  <si>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</si>
  <si>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</si>
  <si>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</si>
  <si>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</si>
  <si>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</si>
  <si>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</si>
  <si>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</si>
  <si>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</si>
  <si>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</si>
  <si>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</si>
  <si>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</si>
  <si>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</si>
  <si>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</si>
  <si>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</si>
  <si>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</si>
  <si>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</si>
  <si>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</si>
  <si>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</si>
  <si>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</si>
  <si>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</si>
  <si>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</si>
  <si>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</si>
  <si>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</si>
  <si>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</si>
  <si>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</si>
  <si>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</si>
  <si>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</si>
  <si>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</si>
  <si>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</si>
  <si>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</si>
  <si>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</si>
  <si>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</si>
  <si>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</si>
  <si>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</si>
  <si>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</si>
  <si>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</si>
  <si>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</si>
  <si>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</si>
  <si>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</si>
  <si>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</si>
  <si>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</si>
  <si>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</si>
  <si>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</si>
  <si>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</si>
  <si>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</si>
  <si>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</si>
  <si>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</si>
  <si>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</si>
  <si>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</si>
  <si>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</si>
  <si>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</si>
  <si>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</si>
  <si>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</si>
  <si>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</si>
  <si>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</si>
  <si>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</si>
  <si>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</si>
  <si>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</si>
  <si>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</si>
  <si>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</si>
  <si>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</si>
  <si>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</si>
  <si>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</si>
  <si>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</si>
  <si>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</si>
  <si>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</si>
  <si>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</si>
  <si>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</si>
  <si>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</si>
  <si>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</si>
  <si>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</si>
  <si>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</si>
  <si>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0184</t>
  </si>
  <si>
    <t>XA100</t>
  </si>
  <si>
    <t>100</t>
  </si>
  <si>
    <t>103</t>
  </si>
  <si>
    <t>101</t>
  </si>
  <si>
    <t>102</t>
  </si>
  <si>
    <t>XA101</t>
  </si>
  <si>
    <t>112A</t>
  </si>
  <si>
    <t>01</t>
  </si>
  <si>
    <t>ST-A</t>
  </si>
  <si>
    <t>-</t>
  </si>
  <si>
    <t>Room Label Change: ST-1 Changed To ST-A</t>
  </si>
  <si>
    <t>02</t>
  </si>
  <si>
    <t>Building ID 0287 is no longer used.  The building is combined with Building ID 0184 Agriculture Machine Research Lab</t>
  </si>
  <si>
    <t>Room was in Bldg ID 0287</t>
  </si>
  <si>
    <t>GSF</t>
  </si>
  <si>
    <t>sq ft of ST-A is split b/ levels</t>
  </si>
  <si>
    <t>XA102</t>
  </si>
  <si>
    <t>Canopy over man door</t>
  </si>
  <si>
    <t>LX-0184-01-0108</t>
  </si>
  <si>
    <t>LX-0184-01-0109</t>
  </si>
  <si>
    <t>LX-0184-01-0110</t>
  </si>
  <si>
    <t>LX-0184-01-0107</t>
  </si>
  <si>
    <t>LX-0184-01-0112</t>
  </si>
  <si>
    <t>LX-0184-01-0112A</t>
  </si>
  <si>
    <t>LX-0184-01-0111</t>
  </si>
  <si>
    <t>was LX-0287-00-01</t>
  </si>
  <si>
    <t>was LX-0287-00-02</t>
  </si>
  <si>
    <t>was LX-0287-00-03</t>
  </si>
  <si>
    <t>was LX-0287-00-04</t>
  </si>
  <si>
    <t>was LX-0287-00-05</t>
  </si>
  <si>
    <t>was LX-0287-00-05A</t>
  </si>
  <si>
    <t>was LX-0287-00-06</t>
  </si>
  <si>
    <t>LX-0184-01-100</t>
  </si>
  <si>
    <t>AG MACH RESEARCH LAB - Room 100</t>
  </si>
  <si>
    <t>LX-0184-01-101</t>
  </si>
  <si>
    <t>AG MACH RESEARCH LAB - Room 101</t>
  </si>
  <si>
    <t>LX-0184-01-102</t>
  </si>
  <si>
    <t>AG MACH RESEARCH LAB - Room 102</t>
  </si>
  <si>
    <t>LX-0184-01-103</t>
  </si>
  <si>
    <t>AG MACH RESEARCH LAB - Room 103</t>
  </si>
  <si>
    <t>LX-0184-01-104</t>
  </si>
  <si>
    <t>AG MACH RESEARCH LAB - Room 104</t>
  </si>
  <si>
    <t>LX-0184-01-105</t>
  </si>
  <si>
    <t>AG MACH RESEARCH LAB - Room 105</t>
  </si>
  <si>
    <t>LX-0184-02-200</t>
  </si>
  <si>
    <t>AG MACH RESEARCH LAB - Room 200</t>
  </si>
  <si>
    <t>LX-0184-ST</t>
  </si>
  <si>
    <t>AG MACH RESEARCH LAB  - Stairway</t>
  </si>
  <si>
    <t>LX-0184-ST-ST0001</t>
  </si>
  <si>
    <t>AG MACH RESEARCH LAB - Room ST0001</t>
  </si>
  <si>
    <t>AG MACH RESEARCH LAB - Room 108</t>
  </si>
  <si>
    <t>AG MACH RESEARCH LAB - Room 109</t>
  </si>
  <si>
    <t>AG MACH RESEARCH LAB - Room 110</t>
  </si>
  <si>
    <t>AG MACH RESEARCH LAB - Room 107</t>
  </si>
  <si>
    <t>AG MACH RESEARCH LAB - Room 112</t>
  </si>
  <si>
    <t>AG MACH RESEARCH LAB - Room 112A</t>
  </si>
  <si>
    <t>AG MACH RESEARCH LAB - Room 111</t>
  </si>
  <si>
    <t>LX-0184-01-0100</t>
  </si>
  <si>
    <t>LX-0184-01-0101</t>
  </si>
  <si>
    <t>LX-0184-01-0102</t>
  </si>
  <si>
    <t>LX-0184-01-0103</t>
  </si>
  <si>
    <t>LX-0184-01-0104</t>
  </si>
  <si>
    <t>LX-0184-01-0105</t>
  </si>
  <si>
    <t>LX-0184-01-XA0100</t>
  </si>
  <si>
    <t>AG MACH RESEARCH LAB - Ext 100</t>
  </si>
  <si>
    <t>LX-0184-01-XA0101</t>
  </si>
  <si>
    <t>AG MACH RESEARCH LAB - Ext 101</t>
  </si>
  <si>
    <t>LX-0184-01-XA0102</t>
  </si>
  <si>
    <t>AG MACH RESEARCH LAB - Ext 102</t>
  </si>
  <si>
    <t>LX-0184-02-0200</t>
  </si>
  <si>
    <t>LX-0184-01-ST0100A</t>
  </si>
  <si>
    <t>LX-0184-02-ST0200A</t>
  </si>
  <si>
    <t>AG MACH RESEARCH LAB - 1st Fl ST-A</t>
  </si>
  <si>
    <t>AG MACH RESEARCH LAB - 2nd Fl ST-A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</si>
</sst>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0" fillId="38" borderId="0" xfId="0" applyFont="1" applyFill="1" applyProtection="1">
      <protection locked="0"/>
    </xf>
    <xf numFmtId="49" fontId="0" fillId="38" borderId="0" xfId="0" quotePrefix="1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3" fontId="0" fillId="38" borderId="0" xfId="0" applyNumberFormat="1" applyFont="1" applyFill="1" applyAlignment="1" applyProtection="1">
      <protection locked="0"/>
    </xf>
    <xf numFmtId="0" fontId="0" fillId="38" borderId="0" xfId="0" applyFont="1" applyFill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9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topLeftCell="A7" zoomScale="90" zoomScaleNormal="90" workbookViewId="0">
      <selection activeCell="I31" sqref="I31"/>
    </sheetView>
  </sheetViews>
  <sheetFormatPr defaultColWidth="9.1328125" defaultRowHeight="14.25" x14ac:dyDescent="0.45"/>
  <cols>
    <col min="1" max="1" width="12.59765625" style="48" bestFit="1" customWidth="1"/>
    <col min="2" max="2" width="7.3984375" style="26" bestFit="1" customWidth="1"/>
    <col min="3" max="3" width="24" style="16" customWidth="1"/>
    <col min="4" max="4" width="14.265625" style="16" bestFit="1" customWidth="1"/>
    <col min="5" max="5" width="8.3984375" style="16" bestFit="1" customWidth="1"/>
    <col min="6" max="6" width="13.265625" style="16" bestFit="1" customWidth="1"/>
    <col min="7" max="7" width="20.1328125" style="16" customWidth="1"/>
    <col min="8" max="8" width="18.59765625" style="16" customWidth="1"/>
    <col min="9" max="9" width="26.86328125" style="11" customWidth="1"/>
    <col min="10" max="14" width="9.1328125" style="16"/>
    <col min="15" max="15" width="11.59765625" style="16" customWidth="1"/>
    <col min="16" max="16384" width="9.1328125" style="16"/>
  </cols>
  <sheetData>
    <row r="1" spans="1:16" ht="71.650000000000006" x14ac:dyDescent="0.5">
      <c r="A1" s="66" t="s">
        <v>7</v>
      </c>
      <c r="B1" s="85" t="s">
        <v>73</v>
      </c>
      <c r="C1" s="85"/>
      <c r="F1" s="68" t="s">
        <v>10</v>
      </c>
      <c r="G1" s="18">
        <v>42942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149999999999999" thickBot="1" x14ac:dyDescent="0.5">
      <c r="A2" s="67" t="s">
        <v>8</v>
      </c>
      <c r="B2" s="86" t="str">
        <f>VLOOKUP(B1,BuildingList!A:B,2,FALSE)</f>
        <v>Agricultural Machine Research Lab</v>
      </c>
      <c r="C2" s="86"/>
      <c r="F2" s="69" t="s">
        <v>12</v>
      </c>
      <c r="G2" s="22" t="s">
        <v>69</v>
      </c>
      <c r="J2" s="15">
        <f>G37-J37</f>
        <v>8</v>
      </c>
      <c r="K2" s="15">
        <f>H37-M37</f>
        <v>8</v>
      </c>
      <c r="L2" s="23"/>
      <c r="M2" s="23"/>
      <c r="N2" s="23"/>
      <c r="O2" s="24"/>
      <c r="P2" s="25"/>
    </row>
    <row r="3" spans="1:16" x14ac:dyDescent="0.45">
      <c r="J3" s="11"/>
      <c r="K3" s="11"/>
      <c r="L3" s="11"/>
      <c r="M3" s="11"/>
      <c r="N3" s="11"/>
      <c r="O3" s="11"/>
    </row>
    <row r="4" spans="1:16" ht="15.75" x14ac:dyDescent="0.45">
      <c r="A4" s="79" t="s">
        <v>86</v>
      </c>
      <c r="J4" s="11"/>
      <c r="K4" s="11"/>
      <c r="L4" s="11"/>
      <c r="M4" s="11"/>
      <c r="N4" s="11"/>
      <c r="O4" s="11"/>
    </row>
    <row r="5" spans="1:16" s="29" customFormat="1" ht="43.15" thickBot="1" x14ac:dyDescent="0.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4.65" thickTop="1" x14ac:dyDescent="0.45">
      <c r="A6" s="77" t="s">
        <v>75</v>
      </c>
      <c r="B6" s="48" t="s">
        <v>81</v>
      </c>
      <c r="C6" s="42" t="s">
        <v>71</v>
      </c>
      <c r="D6" s="41" t="s">
        <v>5</v>
      </c>
      <c r="E6" s="41">
        <v>7892</v>
      </c>
      <c r="F6" s="50">
        <v>7952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45">
      <c r="A7" s="61" t="s">
        <v>77</v>
      </c>
      <c r="B7" s="48" t="s">
        <v>81</v>
      </c>
      <c r="C7" s="42" t="s">
        <v>71</v>
      </c>
      <c r="D7" s="41" t="s">
        <v>5</v>
      </c>
      <c r="E7" s="41">
        <v>35</v>
      </c>
      <c r="F7" s="62">
        <v>36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61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45">
      <c r="A8" s="61" t="s">
        <v>78</v>
      </c>
      <c r="B8" s="48" t="s">
        <v>81</v>
      </c>
      <c r="C8" s="42" t="s">
        <v>71</v>
      </c>
      <c r="D8" s="41" t="s">
        <v>5</v>
      </c>
      <c r="E8" s="41">
        <v>121</v>
      </c>
      <c r="F8" s="50">
        <v>127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61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15" customHeight="1" x14ac:dyDescent="0.45">
      <c r="A9" s="77" t="s">
        <v>76</v>
      </c>
      <c r="B9" s="48" t="s">
        <v>81</v>
      </c>
      <c r="C9" s="42" t="s">
        <v>71</v>
      </c>
      <c r="D9" s="41" t="s">
        <v>5</v>
      </c>
      <c r="E9" s="41">
        <v>196</v>
      </c>
      <c r="F9" s="50">
        <v>196</v>
      </c>
      <c r="G9" s="50" t="s">
        <v>2</v>
      </c>
      <c r="H9" s="41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48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ht="28.5" x14ac:dyDescent="0.45">
      <c r="A10" s="63" t="s">
        <v>82</v>
      </c>
      <c r="B10" s="48" t="s">
        <v>81</v>
      </c>
      <c r="C10" s="42" t="s">
        <v>84</v>
      </c>
      <c r="D10" s="41" t="s">
        <v>5</v>
      </c>
      <c r="E10" s="41">
        <v>55</v>
      </c>
      <c r="F10" s="50">
        <v>17</v>
      </c>
      <c r="G10" s="50" t="s">
        <v>13</v>
      </c>
      <c r="H10" s="41" t="s">
        <v>13</v>
      </c>
      <c r="I10" s="42" t="s">
        <v>89</v>
      </c>
      <c r="J10" s="59" t="str">
        <f>IF(G10="No Change","N/A",IF(G10="New Tag Required",Lookup!F:F,IF(G10="Remove Old Tag",Lookup!F:F,IF(G10="N/A","N/A",""))))</f>
        <v>N/A</v>
      </c>
      <c r="K10" s="60"/>
      <c r="L10" s="63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45">
      <c r="A11" s="63">
        <v>104</v>
      </c>
      <c r="B11" s="48" t="s">
        <v>81</v>
      </c>
      <c r="C11" s="42" t="s">
        <v>71</v>
      </c>
      <c r="D11" s="41" t="s">
        <v>5</v>
      </c>
      <c r="E11" s="41">
        <v>26</v>
      </c>
      <c r="F11" s="50">
        <v>27</v>
      </c>
      <c r="G11" s="50" t="s">
        <v>2</v>
      </c>
      <c r="H11" s="41" t="s">
        <v>2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45">
      <c r="A12" s="63">
        <v>105</v>
      </c>
      <c r="B12" s="48" t="s">
        <v>81</v>
      </c>
      <c r="C12" s="42" t="s">
        <v>71</v>
      </c>
      <c r="D12" s="41" t="s">
        <v>5</v>
      </c>
      <c r="E12" s="41" t="s">
        <v>83</v>
      </c>
      <c r="F12" s="50">
        <v>238</v>
      </c>
      <c r="G12" s="50" t="s">
        <v>2</v>
      </c>
      <c r="H12" s="41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63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45">
      <c r="A13" s="63">
        <v>106</v>
      </c>
      <c r="B13" s="48" t="s">
        <v>81</v>
      </c>
      <c r="C13" s="42" t="s">
        <v>71</v>
      </c>
      <c r="D13" s="41" t="s">
        <v>5</v>
      </c>
      <c r="E13" s="41">
        <v>2507</v>
      </c>
      <c r="F13" s="50">
        <v>2561</v>
      </c>
      <c r="G13" s="50" t="s">
        <v>3</v>
      </c>
      <c r="H13" s="41" t="s">
        <v>18</v>
      </c>
      <c r="I13" s="42"/>
      <c r="J13" s="59">
        <f>IF(G13="No Change","N/A",IF(G13="New Tag Required",Lookup!F:F,IF(G13="Remove Old Tag",Lookup!F:F,IF(G13="N/A","N/A",""))))</f>
        <v>0</v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45">
      <c r="A14" s="63">
        <v>107</v>
      </c>
      <c r="B14" s="48" t="s">
        <v>81</v>
      </c>
      <c r="C14" s="42" t="s">
        <v>24</v>
      </c>
      <c r="D14" s="41" t="s">
        <v>5</v>
      </c>
      <c r="E14" s="41" t="s">
        <v>83</v>
      </c>
      <c r="F14" s="50">
        <v>846</v>
      </c>
      <c r="G14" s="50" t="s">
        <v>3</v>
      </c>
      <c r="H14" s="41" t="s">
        <v>18</v>
      </c>
      <c r="I14" s="42" t="s">
        <v>87</v>
      </c>
      <c r="J14" s="59">
        <f>IF(G14="No Change","N/A",IF(G14="New Tag Required",Lookup!F:F,IF(G14="Remove Old Tag",Lookup!F:F,IF(G14="N/A","N/A",""))))</f>
        <v>0</v>
      </c>
      <c r="K14" s="64"/>
      <c r="L14" s="42"/>
      <c r="M14" s="59" t="str">
        <f>IF(H14="No Change","N/A",IF(H14="New Tag Required",Lookup!F:F,IF(H14="Remove Old Sign",Lookup!F:F,IF(H14="N/A","N/A",""))))</f>
        <v/>
      </c>
      <c r="N14" s="64"/>
      <c r="O14" s="42"/>
    </row>
    <row r="15" spans="1:16" s="41" customFormat="1" x14ac:dyDescent="0.45">
      <c r="A15" s="78">
        <v>108</v>
      </c>
      <c r="B15" s="48" t="s">
        <v>81</v>
      </c>
      <c r="C15" s="42" t="s">
        <v>24</v>
      </c>
      <c r="D15" s="41" t="s">
        <v>5</v>
      </c>
      <c r="E15" s="41" t="s">
        <v>83</v>
      </c>
      <c r="F15" s="50">
        <v>90</v>
      </c>
      <c r="G15" s="50" t="s">
        <v>3</v>
      </c>
      <c r="H15" s="41" t="s">
        <v>18</v>
      </c>
      <c r="I15" s="42" t="s">
        <v>87</v>
      </c>
      <c r="J15" s="59">
        <f>IF(G15="No Change","N/A",IF(G15="New Tag Required",Lookup!F:F,IF(G15="Remove Old Tag",Lookup!F:F,IF(G15="N/A","N/A",""))))</f>
        <v>0</v>
      </c>
      <c r="K15" s="64"/>
      <c r="L15" s="42"/>
      <c r="M15" s="59" t="str">
        <f>IF(H15="No Change","N/A",IF(H15="New Tag Required",Lookup!F:F,IF(H15="Remove Old Sign",Lookup!F:F,IF(H15="N/A","N/A",""))))</f>
        <v/>
      </c>
      <c r="N15" s="64"/>
      <c r="O15" s="42"/>
    </row>
    <row r="16" spans="1:16" s="41" customFormat="1" x14ac:dyDescent="0.45">
      <c r="A16" s="78">
        <v>109</v>
      </c>
      <c r="B16" s="48" t="s">
        <v>81</v>
      </c>
      <c r="C16" s="42" t="s">
        <v>24</v>
      </c>
      <c r="D16" s="41" t="s">
        <v>5</v>
      </c>
      <c r="E16" s="41" t="s">
        <v>83</v>
      </c>
      <c r="F16" s="50">
        <v>82</v>
      </c>
      <c r="G16" s="50" t="s">
        <v>3</v>
      </c>
      <c r="H16" s="41" t="s">
        <v>18</v>
      </c>
      <c r="I16" s="42" t="s">
        <v>87</v>
      </c>
      <c r="J16" s="59">
        <f>IF(G16="No Change","N/A",IF(G16="New Tag Required",Lookup!F:F,IF(G16="Remove Old Tag",Lookup!F:F,IF(G16="N/A","N/A",""))))</f>
        <v>0</v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45">
      <c r="A17" s="78">
        <v>110</v>
      </c>
      <c r="B17" s="48" t="s">
        <v>81</v>
      </c>
      <c r="C17" s="42" t="s">
        <v>24</v>
      </c>
      <c r="D17" s="41" t="s">
        <v>5</v>
      </c>
      <c r="E17" s="41" t="s">
        <v>83</v>
      </c>
      <c r="F17" s="50">
        <v>832</v>
      </c>
      <c r="G17" s="50" t="s">
        <v>3</v>
      </c>
      <c r="H17" s="41" t="s">
        <v>18</v>
      </c>
      <c r="I17" s="42" t="s">
        <v>87</v>
      </c>
      <c r="J17" s="59">
        <f>IF(G17="No Change","N/A",IF(G17="New Tag Required",Lookup!F:F,IF(G17="Remove Old Tag",Lookup!F:F,IF(G17="N/A","N/A",""))))</f>
        <v>0</v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45">
      <c r="A18" s="78">
        <v>111</v>
      </c>
      <c r="B18" s="48" t="s">
        <v>81</v>
      </c>
      <c r="C18" s="42" t="s">
        <v>24</v>
      </c>
      <c r="D18" s="41" t="s">
        <v>5</v>
      </c>
      <c r="E18" s="41" t="s">
        <v>83</v>
      </c>
      <c r="F18" s="50">
        <v>24</v>
      </c>
      <c r="G18" s="50" t="s">
        <v>3</v>
      </c>
      <c r="H18" s="41" t="s">
        <v>18</v>
      </c>
      <c r="I18" s="42" t="s">
        <v>87</v>
      </c>
      <c r="J18" s="59">
        <f>IF(G18="No Change","N/A",IF(G18="New Tag Required",Lookup!F:F,IF(G18="Remove Old Tag",Lookup!F:F,IF(G18="N/A","N/A",""))))</f>
        <v>0</v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45">
      <c r="A19" s="78">
        <v>112</v>
      </c>
      <c r="B19" s="48" t="s">
        <v>81</v>
      </c>
      <c r="C19" s="42" t="s">
        <v>24</v>
      </c>
      <c r="D19" s="41" t="s">
        <v>5</v>
      </c>
      <c r="E19" s="41" t="s">
        <v>83</v>
      </c>
      <c r="F19" s="50">
        <v>27</v>
      </c>
      <c r="G19" s="50" t="s">
        <v>3</v>
      </c>
      <c r="H19" s="41" t="s">
        <v>18</v>
      </c>
      <c r="I19" s="42" t="s">
        <v>87</v>
      </c>
      <c r="J19" s="59">
        <f>IF(G19="No Change","N/A",IF(G19="New Tag Required",Lookup!F:F,IF(G19="Remove Old Tag",Lookup!F:F,IF(G19="N/A","N/A",""))))</f>
        <v>0</v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45">
      <c r="A20" s="63" t="s">
        <v>80</v>
      </c>
      <c r="B20" s="48" t="s">
        <v>81</v>
      </c>
      <c r="C20" s="42" t="s">
        <v>24</v>
      </c>
      <c r="D20" s="41" t="s">
        <v>5</v>
      </c>
      <c r="E20" s="41" t="s">
        <v>83</v>
      </c>
      <c r="F20" s="50">
        <v>145</v>
      </c>
      <c r="G20" s="50" t="s">
        <v>3</v>
      </c>
      <c r="H20" s="41" t="s">
        <v>18</v>
      </c>
      <c r="I20" s="42" t="s">
        <v>87</v>
      </c>
      <c r="J20" s="59">
        <f>IF(G20="No Change","N/A",IF(G20="New Tag Required",Lookup!F:F,IF(G20="Remove Old Tag",Lookup!F:F,IF(G20="N/A","N/A",""))))</f>
        <v>0</v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45">
      <c r="A21" s="48" t="s">
        <v>74</v>
      </c>
      <c r="B21" s="48" t="s">
        <v>81</v>
      </c>
      <c r="C21" s="42" t="s">
        <v>24</v>
      </c>
      <c r="D21" s="41" t="s">
        <v>5</v>
      </c>
      <c r="E21" s="41" t="s">
        <v>83</v>
      </c>
      <c r="F21" s="50">
        <v>16</v>
      </c>
      <c r="G21" s="50" t="s">
        <v>13</v>
      </c>
      <c r="H21" s="41" t="s">
        <v>13</v>
      </c>
      <c r="I21" s="42" t="s">
        <v>91</v>
      </c>
      <c r="J21" s="59" t="str">
        <f>IF(G21="No Change","N/A",IF(G21="New Tag Required",Lookup!F:F,IF(G21="Remove Old Tag",Lookup!F:F,IF(G21="N/A","N/A",""))))</f>
        <v>N/A</v>
      </c>
      <c r="K21" s="60"/>
      <c r="L21" s="48"/>
      <c r="M21" s="59" t="str">
        <f>IF(H21="No Change","N/A",IF(H21="New Tag Required",Lookup!F:F,IF(H21="Remove Old Sign",Lookup!F:F,IF(H21="N/A","N/A",""))))</f>
        <v>N/A</v>
      </c>
      <c r="N21" s="60"/>
      <c r="O21" s="59"/>
    </row>
    <row r="22" spans="1:15" s="41" customFormat="1" x14ac:dyDescent="0.45">
      <c r="A22" s="63" t="s">
        <v>79</v>
      </c>
      <c r="B22" s="48" t="s">
        <v>81</v>
      </c>
      <c r="C22" s="42" t="s">
        <v>24</v>
      </c>
      <c r="D22" s="41" t="s">
        <v>5</v>
      </c>
      <c r="E22" s="41" t="s">
        <v>83</v>
      </c>
      <c r="F22" s="50">
        <v>16</v>
      </c>
      <c r="G22" s="50" t="s">
        <v>13</v>
      </c>
      <c r="H22" s="41" t="s">
        <v>13</v>
      </c>
      <c r="I22" s="42" t="s">
        <v>91</v>
      </c>
      <c r="J22" s="59" t="str">
        <f>IF(G22="No Change","N/A",IF(G22="New Tag Required",Lookup!F:F,IF(G22="Remove Old Tag",Lookup!F:F,IF(G22="N/A","N/A",""))))</f>
        <v>N/A</v>
      </c>
      <c r="K22" s="60"/>
      <c r="L22" s="63"/>
      <c r="M22" s="59" t="str">
        <f>IF(H22="No Change","N/A",IF(H22="New Tag Required",Lookup!F:F,IF(H22="Remove Old Sign",Lookup!F:F,IF(H22="N/A","N/A",""))))</f>
        <v>N/A</v>
      </c>
      <c r="N22" s="60"/>
      <c r="O22" s="59"/>
    </row>
    <row r="23" spans="1:15" s="41" customFormat="1" x14ac:dyDescent="0.45">
      <c r="A23" s="63" t="s">
        <v>90</v>
      </c>
      <c r="B23" s="48" t="s">
        <v>81</v>
      </c>
      <c r="C23" s="42" t="s">
        <v>24</v>
      </c>
      <c r="D23" s="41" t="s">
        <v>5</v>
      </c>
      <c r="E23" s="41" t="s">
        <v>83</v>
      </c>
      <c r="F23" s="50">
        <v>16</v>
      </c>
      <c r="G23" s="50" t="s">
        <v>13</v>
      </c>
      <c r="H23" s="41" t="s">
        <v>13</v>
      </c>
      <c r="I23" s="42" t="s">
        <v>91</v>
      </c>
      <c r="J23" s="59" t="str">
        <f>IF(G23="No Change","N/A",IF(G23="New Tag Required",Lookup!F:F,IF(G23="Remove Old Tag",Lookup!F:F,IF(G23="N/A","N/A",""))))</f>
        <v>N/A</v>
      </c>
      <c r="K23" s="60"/>
      <c r="L23" s="63"/>
      <c r="M23" s="59" t="str">
        <f>IF(H23="No Change","N/A",IF(H23="New Tag Required",Lookup!F:F,IF(H23="Remove Old Sign",Lookup!F:F,IF(H23="N/A","N/A",""))))</f>
        <v>N/A</v>
      </c>
      <c r="N23" s="60"/>
      <c r="O23" s="59"/>
    </row>
    <row r="24" spans="1:15" s="41" customFormat="1" x14ac:dyDescent="0.45">
      <c r="A24" s="78">
        <v>200</v>
      </c>
      <c r="B24" s="48" t="s">
        <v>85</v>
      </c>
      <c r="C24" s="42" t="s">
        <v>71</v>
      </c>
      <c r="D24" s="41" t="s">
        <v>5</v>
      </c>
      <c r="E24" s="50">
        <v>701</v>
      </c>
      <c r="F24" s="50">
        <v>702</v>
      </c>
      <c r="G24" s="50" t="s">
        <v>2</v>
      </c>
      <c r="H24" s="41" t="s">
        <v>2</v>
      </c>
      <c r="I24" s="42"/>
      <c r="J24" s="59" t="str">
        <f>IF(G24="No Change","N/A",IF(G24="New Tag Required",Lookup!F:F,IF(G24="Remove Old Tag",Lookup!F:F,IF(G24="N/A","N/A",""))))</f>
        <v>N/A</v>
      </c>
      <c r="K24" s="65"/>
      <c r="M24" s="59" t="str">
        <f>IF(H24="No Change","N/A",IF(H24="New Tag Required",Lookup!F:F,IF(H24="Remove Old Sign",Lookup!F:F,IF(H24="N/A","N/A",""))))</f>
        <v>N/A</v>
      </c>
      <c r="N24" s="64"/>
      <c r="O24" s="42"/>
    </row>
    <row r="25" spans="1:15" s="41" customFormat="1" x14ac:dyDescent="0.45">
      <c r="A25" s="63" t="s">
        <v>82</v>
      </c>
      <c r="B25" s="48" t="s">
        <v>85</v>
      </c>
      <c r="C25" s="42" t="s">
        <v>50</v>
      </c>
      <c r="D25" s="41" t="s">
        <v>5</v>
      </c>
      <c r="E25" s="41" t="s">
        <v>83</v>
      </c>
      <c r="F25" s="50">
        <v>26</v>
      </c>
      <c r="G25" s="50" t="s">
        <v>13</v>
      </c>
      <c r="H25" s="41" t="s">
        <v>13</v>
      </c>
      <c r="I25" s="42" t="s">
        <v>89</v>
      </c>
      <c r="J25" s="59" t="str">
        <f>IF(G25="No Change","N/A",IF(G25="New Tag Required",Lookup!F:F,IF(G25="Remove Old Tag",Lookup!F:F,IF(G25="N/A","N/A",""))))</f>
        <v>N/A</v>
      </c>
      <c r="K25" s="60"/>
      <c r="L25" s="63"/>
      <c r="M25" s="59" t="str">
        <f>IF(H25="No Change","N/A",IF(H25="New Tag Required",Lookup!F:F,IF(H25="Remove Old Sign",Lookup!F:F,IF(H25="N/A","N/A",""))))</f>
        <v>N/A</v>
      </c>
      <c r="N25" s="60"/>
      <c r="O25" s="59"/>
    </row>
    <row r="26" spans="1:15" s="41" customFormat="1" x14ac:dyDescent="0.4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4"/>
      <c r="O26" s="42"/>
    </row>
    <row r="27" spans="1:15" s="41" customFormat="1" x14ac:dyDescent="0.45">
      <c r="A27" s="80" t="s">
        <v>88</v>
      </c>
      <c r="B27" s="81" t="s">
        <v>81</v>
      </c>
      <c r="C27" s="82" t="s">
        <v>71</v>
      </c>
      <c r="D27" s="80" t="s">
        <v>5</v>
      </c>
      <c r="E27" s="83">
        <v>12566</v>
      </c>
      <c r="F27" s="83">
        <v>14057</v>
      </c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45">
      <c r="A28" s="80" t="s">
        <v>88</v>
      </c>
      <c r="B28" s="81" t="s">
        <v>85</v>
      </c>
      <c r="C28" s="82" t="s">
        <v>71</v>
      </c>
      <c r="D28" s="80" t="s">
        <v>5</v>
      </c>
      <c r="E28" s="84">
        <v>788</v>
      </c>
      <c r="F28" s="84">
        <v>1507</v>
      </c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45">
      <c r="A29" s="49"/>
      <c r="B29" s="48"/>
      <c r="C29" s="42"/>
      <c r="E29" s="50">
        <v>13354</v>
      </c>
      <c r="F29" s="50">
        <v>15564</v>
      </c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s="41" customFormat="1" x14ac:dyDescent="0.45">
      <c r="A30" s="49"/>
      <c r="B30" s="48"/>
      <c r="C30" s="42"/>
      <c r="E30" s="50"/>
      <c r="F30" s="50"/>
      <c r="G30" s="50"/>
      <c r="I30" s="42"/>
      <c r="J30" s="59" t="str">
        <f>IF(G30="No Change","N/A",IF(G30="New Tag Required",Lookup!F:F,IF(G30="Remove Old Tag",Lookup!F:F,IF(G30="N/A","N/A",""))))</f>
        <v/>
      </c>
      <c r="K30" s="65"/>
      <c r="M30" s="59" t="str">
        <f>IF(H30="No Change","N/A",IF(H30="New Tag Required",Lookup!F:F,IF(H30="Remove Old Sign",Lookup!F:F,IF(H30="N/A","N/A",""))))</f>
        <v/>
      </c>
      <c r="N30" s="65"/>
    </row>
    <row r="31" spans="1:15" s="41" customFormat="1" x14ac:dyDescent="0.45">
      <c r="A31" s="49"/>
      <c r="B31" s="48"/>
      <c r="C31" s="42"/>
      <c r="E31" s="50"/>
      <c r="F31" s="50"/>
      <c r="G31" s="50"/>
      <c r="I31" s="42"/>
      <c r="J31" s="59" t="str">
        <f>IF(G31="No Change","N/A",IF(G31="New Tag Required",Lookup!F:F,IF(G31="Remove Old Tag",Lookup!F:F,IF(G31="N/A","N/A",""))))</f>
        <v/>
      </c>
      <c r="K31" s="65"/>
      <c r="M31" s="59" t="str">
        <f>IF(H31="No Change","N/A",IF(H31="New Tag Required",Lookup!F:F,IF(H31="Remove Old Sign",Lookup!F:F,IF(H31="N/A","N/A",""))))</f>
        <v/>
      </c>
      <c r="N31" s="65"/>
    </row>
    <row r="32" spans="1:15" x14ac:dyDescent="0.45">
      <c r="A32" s="56"/>
      <c r="B32" s="48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x14ac:dyDescent="0.45">
      <c r="A33" s="56"/>
      <c r="B33" s="48"/>
      <c r="C33" s="11"/>
      <c r="E33" s="30"/>
      <c r="F33" s="30"/>
      <c r="G33" s="30"/>
      <c r="J33" s="10" t="str">
        <f>IF(G33="No Change","N/A",IF(G33="New Tag Required",Lookup!F:F,IF(G33="Remove Old Tag",Lookup!F:F,IF(G33="N/A","N/A",""))))</f>
        <v/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x14ac:dyDescent="0.45">
      <c r="A34" s="56"/>
      <c r="B34" s="48"/>
      <c r="C34" s="11"/>
      <c r="E34" s="30"/>
      <c r="F34" s="30"/>
      <c r="G34" s="30"/>
      <c r="J34" s="10" t="str">
        <f>IF(G34="No Change","N/A",IF(G34="New Tag Required",Lookup!F:F,IF(G34="Remove Old Tag",Lookup!F:F,IF(G34="N/A","N/A",""))))</f>
        <v/>
      </c>
      <c r="K34" s="32"/>
      <c r="M34" s="10" t="str">
        <f>IF(H34="No Change","N/A",IF(H34="New Tag Required",Lookup!F:F,IF(H34="Remove Old Sign",Lookup!F:F,IF(H34="N/A","N/A",""))))</f>
        <v/>
      </c>
      <c r="N34" s="32"/>
    </row>
    <row r="35" spans="1:14" ht="14.65" thickBot="1" x14ac:dyDescent="0.5">
      <c r="A35" s="56"/>
      <c r="C35" s="11"/>
      <c r="E35" s="30"/>
      <c r="F35" s="30"/>
      <c r="G35" s="30"/>
      <c r="K35" s="32"/>
      <c r="N35" s="32"/>
    </row>
    <row r="36" spans="1:14" ht="42.75" x14ac:dyDescent="0.45">
      <c r="A36" s="56"/>
      <c r="C36" s="11"/>
      <c r="E36" s="30"/>
      <c r="F36" s="30"/>
      <c r="G36" s="74" t="s">
        <v>45</v>
      </c>
      <c r="H36" s="75" t="s">
        <v>46</v>
      </c>
      <c r="J36" s="76" t="s">
        <v>40</v>
      </c>
      <c r="K36" s="10"/>
      <c r="L36" s="10"/>
      <c r="M36" s="76" t="s">
        <v>41</v>
      </c>
    </row>
    <row r="37" spans="1:14" ht="14.65" thickBot="1" x14ac:dyDescent="0.5">
      <c r="A37" s="56"/>
      <c r="C37" s="11"/>
      <c r="E37" s="30"/>
      <c r="F37" s="30"/>
      <c r="G37" s="14">
        <f>COUNTIF(G6:G36,"New Tag Required")</f>
        <v>8</v>
      </c>
      <c r="H37" s="13">
        <f>COUNTIF(H6:H36,"New Sign Required")</f>
        <v>8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45">
      <c r="A38" s="56"/>
      <c r="C38" s="11"/>
      <c r="E38" s="30"/>
      <c r="F38" s="30"/>
      <c r="G38" s="30"/>
    </row>
    <row r="39" spans="1:14" x14ac:dyDescent="0.45">
      <c r="A39" s="56"/>
      <c r="C39" s="11"/>
      <c r="E39" s="30"/>
      <c r="F39" s="30"/>
      <c r="G39" s="30"/>
    </row>
    <row r="40" spans="1:14" x14ac:dyDescent="0.45">
      <c r="A40" s="56"/>
      <c r="C40" s="11"/>
      <c r="E40" s="30"/>
      <c r="F40" s="30"/>
      <c r="G40" s="30"/>
    </row>
    <row r="41" spans="1:14" x14ac:dyDescent="0.45">
      <c r="A41" s="56"/>
      <c r="C41" s="11"/>
      <c r="E41" s="30"/>
      <c r="F41" s="30"/>
      <c r="G41" s="30"/>
    </row>
    <row r="42" spans="1:14" x14ac:dyDescent="0.45">
      <c r="A42" s="56"/>
      <c r="C42" s="11"/>
      <c r="E42" s="30"/>
      <c r="F42" s="30"/>
      <c r="G42" s="30"/>
    </row>
    <row r="43" spans="1:14" x14ac:dyDescent="0.45">
      <c r="A43" s="56"/>
      <c r="C43" s="11"/>
      <c r="E43" s="30"/>
      <c r="F43" s="30"/>
      <c r="G43" s="30"/>
    </row>
    <row r="44" spans="1:14" x14ac:dyDescent="0.45">
      <c r="A44" s="56"/>
      <c r="C44" s="11"/>
      <c r="E44" s="30"/>
      <c r="F44" s="30"/>
      <c r="G44" s="30"/>
    </row>
    <row r="45" spans="1:14" x14ac:dyDescent="0.45">
      <c r="A45" s="57"/>
      <c r="C45" s="11"/>
      <c r="E45" s="30"/>
      <c r="F45" s="33"/>
      <c r="G45" s="30"/>
    </row>
    <row r="46" spans="1:14" x14ac:dyDescent="0.45">
      <c r="A46" s="57"/>
      <c r="C46" s="11"/>
      <c r="E46" s="30"/>
      <c r="F46" s="33"/>
      <c r="G46" s="30"/>
    </row>
    <row r="47" spans="1:14" x14ac:dyDescent="0.45">
      <c r="A47" s="57"/>
      <c r="C47" s="11"/>
      <c r="E47" s="30"/>
      <c r="F47" s="34"/>
      <c r="G47" s="30"/>
    </row>
    <row r="48" spans="1:14" x14ac:dyDescent="0.45">
      <c r="A48" s="56"/>
      <c r="C48" s="11"/>
      <c r="E48" s="30"/>
      <c r="F48" s="33"/>
      <c r="G48" s="30"/>
    </row>
    <row r="49" spans="1:7" x14ac:dyDescent="0.45">
      <c r="A49" s="56"/>
      <c r="C49" s="11"/>
      <c r="E49" s="30"/>
      <c r="F49" s="33"/>
      <c r="G49" s="30"/>
    </row>
    <row r="50" spans="1:7" x14ac:dyDescent="0.45">
      <c r="A50" s="58"/>
      <c r="C50" s="11"/>
      <c r="E50" s="30"/>
      <c r="F50" s="30"/>
      <c r="G50" s="30"/>
    </row>
    <row r="51" spans="1:7" x14ac:dyDescent="0.45">
      <c r="A51" s="58"/>
      <c r="C51" s="11"/>
      <c r="E51" s="30"/>
      <c r="F51" s="30"/>
      <c r="G51" s="30"/>
    </row>
    <row r="52" spans="1:7" x14ac:dyDescent="0.45">
      <c r="A52" s="58"/>
      <c r="C52" s="11"/>
      <c r="E52" s="30"/>
      <c r="F52" s="30"/>
      <c r="G52" s="30"/>
    </row>
    <row r="53" spans="1:7" x14ac:dyDescent="0.45">
      <c r="A53" s="58"/>
      <c r="C53" s="11"/>
      <c r="E53" s="30"/>
      <c r="F53" s="30"/>
      <c r="G53" s="30"/>
    </row>
    <row r="54" spans="1:7" x14ac:dyDescent="0.45">
      <c r="A54" s="58"/>
      <c r="C54" s="11"/>
      <c r="E54" s="30"/>
      <c r="F54" s="31"/>
      <c r="G54" s="30"/>
    </row>
    <row r="55" spans="1:7" x14ac:dyDescent="0.45">
      <c r="A55" s="58"/>
      <c r="C55" s="11"/>
      <c r="E55" s="30"/>
      <c r="F55" s="30"/>
      <c r="G55" s="30"/>
    </row>
    <row r="56" spans="1:7" x14ac:dyDescent="0.45">
      <c r="A56" s="58"/>
      <c r="C56" s="11"/>
      <c r="E56" s="30"/>
      <c r="F56" s="30"/>
      <c r="G56" s="30"/>
    </row>
    <row r="57" spans="1:7" x14ac:dyDescent="0.45">
      <c r="A57" s="56"/>
      <c r="C57" s="11"/>
      <c r="E57" s="30"/>
      <c r="F57" s="30"/>
      <c r="G57" s="30"/>
    </row>
    <row r="58" spans="1:7" x14ac:dyDescent="0.45">
      <c r="A58" s="56"/>
      <c r="C58" s="11"/>
    </row>
    <row r="59" spans="1:7" x14ac:dyDescent="0.45">
      <c r="C59" s="11"/>
    </row>
    <row r="60" spans="1:7" x14ac:dyDescent="0.45">
      <c r="C60" s="11"/>
    </row>
    <row r="61" spans="1:7" x14ac:dyDescent="0.45">
      <c r="C61" s="11"/>
    </row>
    <row r="62" spans="1:7" x14ac:dyDescent="0.45">
      <c r="C62" s="11"/>
    </row>
    <row r="63" spans="1:7" x14ac:dyDescent="0.45">
      <c r="C63" s="11"/>
    </row>
    <row r="64" spans="1:7" x14ac:dyDescent="0.45">
      <c r="C64" s="11"/>
    </row>
    <row r="65" spans="3:3" x14ac:dyDescent="0.45">
      <c r="C65" s="11"/>
    </row>
    <row r="66" spans="3:3" x14ac:dyDescent="0.45">
      <c r="C66" s="11"/>
    </row>
    <row r="67" spans="3:3" x14ac:dyDescent="0.45">
      <c r="C67" s="11"/>
    </row>
    <row r="68" spans="3:3" x14ac:dyDescent="0.45">
      <c r="C68" s="11"/>
    </row>
    <row r="69" spans="3:3" x14ac:dyDescent="0.45">
      <c r="C69" s="11"/>
    </row>
    <row r="70" spans="3:3" x14ac:dyDescent="0.45">
      <c r="C70" s="11"/>
    </row>
    <row r="71" spans="3:3" x14ac:dyDescent="0.45">
      <c r="C71" s="11"/>
    </row>
    <row r="72" spans="3:3" x14ac:dyDescent="0.45">
      <c r="C72" s="11"/>
    </row>
    <row r="73" spans="3:3" x14ac:dyDescent="0.45">
      <c r="C73" s="11"/>
    </row>
    <row r="74" spans="3:3" x14ac:dyDescent="0.45">
      <c r="C74" s="11"/>
    </row>
    <row r="75" spans="3:3" x14ac:dyDescent="0.45">
      <c r="C75" s="11"/>
    </row>
    <row r="76" spans="3:3" x14ac:dyDescent="0.45">
      <c r="C76" s="11"/>
    </row>
    <row r="77" spans="3:3" x14ac:dyDescent="0.45">
      <c r="C77" s="11"/>
    </row>
    <row r="78" spans="3:3" x14ac:dyDescent="0.45">
      <c r="C78" s="11"/>
    </row>
    <row r="79" spans="3:3" x14ac:dyDescent="0.45">
      <c r="C79" s="11"/>
    </row>
    <row r="80" spans="3:3" x14ac:dyDescent="0.45">
      <c r="C80" s="11"/>
    </row>
    <row r="81" spans="3:3" x14ac:dyDescent="0.45">
      <c r="C81" s="11"/>
    </row>
    <row r="82" spans="3:3" x14ac:dyDescent="0.45">
      <c r="C82" s="11"/>
    </row>
    <row r="83" spans="3:3" x14ac:dyDescent="0.45">
      <c r="C83" s="11"/>
    </row>
    <row r="84" spans="3:3" x14ac:dyDescent="0.45">
      <c r="C84" s="11"/>
    </row>
    <row r="85" spans="3:3" x14ac:dyDescent="0.45">
      <c r="C85" s="11"/>
    </row>
    <row r="86" spans="3:3" x14ac:dyDescent="0.45">
      <c r="C86" s="11"/>
    </row>
    <row r="203" spans="3:3" x14ac:dyDescent="0.45">
      <c r="C203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2:G56 G15:G20 G6:G9">
    <cfRule type="containsText" dxfId="94" priority="181" operator="containsText" text="New Tag Required">
      <formula>NOT(ISERROR(SEARCH("New Tag Required",G6)))</formula>
    </cfRule>
  </conditionalFormatting>
  <conditionalFormatting sqref="D42:D102 D6:D22">
    <cfRule type="containsText" dxfId="93" priority="180" operator="containsText" text="Yes">
      <formula>NOT(ISERROR(SEARCH("Yes",D6)))</formula>
    </cfRule>
  </conditionalFormatting>
  <conditionalFormatting sqref="H42:H102 H203:H424 H15:H20 H6:H9">
    <cfRule type="containsText" dxfId="92" priority="168" operator="containsText" text="New Sign Required">
      <formula>NOT(ISERROR(SEARCH("New Sign Required",H6)))</formula>
    </cfRule>
  </conditionalFormatting>
  <conditionalFormatting sqref="G42:G102 G15:H20 G6:H9">
    <cfRule type="containsText" dxfId="91" priority="167" operator="containsText" text="Action Required">
      <formula>NOT(ISERROR(SEARCH("Action Required",G6)))</formula>
    </cfRule>
  </conditionalFormatting>
  <conditionalFormatting sqref="H42:H102">
    <cfRule type="containsText" dxfId="90" priority="166" operator="containsText" text="Action Required">
      <formula>NOT(ISERROR(SEARCH("Action Required",H42)))</formula>
    </cfRule>
  </conditionalFormatting>
  <conditionalFormatting sqref="G38:G41 G26:G35 G21:G22 G24">
    <cfRule type="containsText" dxfId="89" priority="108" operator="containsText" text="New Tag Required">
      <formula>NOT(ISERROR(SEARCH("New Tag Required",G21)))</formula>
    </cfRule>
  </conditionalFormatting>
  <conditionalFormatting sqref="D24 D26:D41">
    <cfRule type="containsText" dxfId="88" priority="107" operator="containsText" text="Yes">
      <formula>NOT(ISERROR(SEARCH("Yes",D24)))</formula>
    </cfRule>
  </conditionalFormatting>
  <conditionalFormatting sqref="H38:H41 H26:H35 H21:H22 H24">
    <cfRule type="containsText" dxfId="87" priority="106" operator="containsText" text="New Sign Required">
      <formula>NOT(ISERROR(SEARCH("New Sign Required",H21)))</formula>
    </cfRule>
  </conditionalFormatting>
  <conditionalFormatting sqref="G38:G41 G26:G35 G21:G22 G24">
    <cfRule type="containsText" dxfId="86" priority="105" operator="containsText" text="Action Required">
      <formula>NOT(ISERROR(SEARCH("Action Required",G21)))</formula>
    </cfRule>
  </conditionalFormatting>
  <conditionalFormatting sqref="H38:H41 H26:H35 H21:H22 H24">
    <cfRule type="containsText" dxfId="85" priority="104" operator="containsText" text="Action Required">
      <formula>NOT(ISERROR(SEARCH("Action Required",H21)))</formula>
    </cfRule>
  </conditionalFormatting>
  <conditionalFormatting sqref="G21">
    <cfRule type="containsText" dxfId="84" priority="103" operator="containsText" text="New Tag Required">
      <formula>NOT(ISERROR(SEARCH("New Tag Required",G21)))</formula>
    </cfRule>
  </conditionalFormatting>
  <conditionalFormatting sqref="D21">
    <cfRule type="containsText" dxfId="83" priority="102" operator="containsText" text="Yes">
      <formula>NOT(ISERROR(SEARCH("Yes",D21)))</formula>
    </cfRule>
  </conditionalFormatting>
  <conditionalFormatting sqref="G21">
    <cfRule type="containsText" dxfId="82" priority="101" operator="containsText" text="Action Required">
      <formula>NOT(ISERROR(SEARCH("Action Required",G21)))</formula>
    </cfRule>
  </conditionalFormatting>
  <conditionalFormatting sqref="D103:D202">
    <cfRule type="containsText" dxfId="81" priority="100" operator="containsText" text="Yes">
      <formula>NOT(ISERROR(SEARCH("Yes",D103)))</formula>
    </cfRule>
  </conditionalFormatting>
  <conditionalFormatting sqref="H103:H202">
    <cfRule type="containsText" dxfId="80" priority="99" operator="containsText" text="New Sign Required">
      <formula>NOT(ISERROR(SEARCH("New Sign Required",H103)))</formula>
    </cfRule>
  </conditionalFormatting>
  <conditionalFormatting sqref="G103:G202">
    <cfRule type="containsText" dxfId="79" priority="98" operator="containsText" text="Action Required">
      <formula>NOT(ISERROR(SEARCH("Action Required",G103)))</formula>
    </cfRule>
  </conditionalFormatting>
  <conditionalFormatting sqref="H103:H202">
    <cfRule type="containsText" dxfId="78" priority="97" operator="containsText" text="Action Required">
      <formula>NOT(ISERROR(SEARCH("Action Required",H103)))</formula>
    </cfRule>
  </conditionalFormatting>
  <conditionalFormatting sqref="J2:N2">
    <cfRule type="cellIs" dxfId="77" priority="74" operator="notEqual">
      <formula>0</formula>
    </cfRule>
  </conditionalFormatting>
  <conditionalFormatting sqref="J26:J34 J6:J22 J24">
    <cfRule type="cellIs" dxfId="76" priority="73" operator="equal">
      <formula>0</formula>
    </cfRule>
  </conditionalFormatting>
  <conditionalFormatting sqref="M26:M34 M6:M22 M24">
    <cfRule type="cellIs" dxfId="75" priority="72" operator="equal">
      <formula>0</formula>
    </cfRule>
  </conditionalFormatting>
  <conditionalFormatting sqref="M26:M34 J26:J34 J6:J22 M6:M22 M24 J24">
    <cfRule type="cellIs" dxfId="74" priority="69" operator="equal">
      <formula>"In Progress"</formula>
    </cfRule>
    <cfRule type="cellIs" dxfId="73" priority="70" operator="equal">
      <formula>"Log Issues"</formula>
    </cfRule>
    <cfRule type="cellIs" dxfId="72" priority="71" operator="equal">
      <formula>"N/A"</formula>
    </cfRule>
  </conditionalFormatting>
  <conditionalFormatting sqref="K13:L13 K6:K12 K21:K22">
    <cfRule type="expression" dxfId="71" priority="68">
      <formula>$J6="Log Issues"</formula>
    </cfRule>
  </conditionalFormatting>
  <conditionalFormatting sqref="N6:N13 N21:N23">
    <cfRule type="expression" dxfId="70" priority="67">
      <formula>$M6="Log Issues"</formula>
    </cfRule>
  </conditionalFormatting>
  <conditionalFormatting sqref="H26:H1048576 H1:H9 H15:H22 H24">
    <cfRule type="containsText" dxfId="69" priority="61" operator="containsText" text="Remove Old Sign">
      <formula>NOT(ISERROR(SEARCH("Remove Old Sign",H1)))</formula>
    </cfRule>
    <cfRule type="containsText" dxfId="68" priority="62" operator="containsText" text="Move Sign to New Location">
      <formula>NOT(ISERROR(SEARCH("Move Sign to New Location",H1)))</formula>
    </cfRule>
  </conditionalFormatting>
  <conditionalFormatting sqref="G26:G1048576 G1:G9 G15:G22 G24">
    <cfRule type="containsText" dxfId="67" priority="60" operator="containsText" text="Remove Old Tag">
      <formula>NOT(ISERROR(SEARCH("Remove Old Tag",G1)))</formula>
    </cfRule>
  </conditionalFormatting>
  <conditionalFormatting sqref="G10:G12">
    <cfRule type="containsText" dxfId="66" priority="51" operator="containsText" text="New Tag Required">
      <formula>NOT(ISERROR(SEARCH("New Tag Required",G10)))</formula>
    </cfRule>
  </conditionalFormatting>
  <conditionalFormatting sqref="H10:H12">
    <cfRule type="containsText" dxfId="65" priority="50" operator="containsText" text="New Sign Required">
      <formula>NOT(ISERROR(SEARCH("New Sign Required",H10)))</formula>
    </cfRule>
  </conditionalFormatting>
  <conditionalFormatting sqref="G10:G12">
    <cfRule type="containsText" dxfId="64" priority="49" operator="containsText" text="Action Required">
      <formula>NOT(ISERROR(SEARCH("Action Required",G10)))</formula>
    </cfRule>
  </conditionalFormatting>
  <conditionalFormatting sqref="H10:H12">
    <cfRule type="containsText" dxfId="63" priority="48" operator="containsText" text="Action Required">
      <formula>NOT(ISERROR(SEARCH("Action Required",H10)))</formula>
    </cfRule>
  </conditionalFormatting>
  <conditionalFormatting sqref="G10:G12">
    <cfRule type="containsText" dxfId="62" priority="47" operator="containsText" text="New Tag Required">
      <formula>NOT(ISERROR(SEARCH("New Tag Required",G10)))</formula>
    </cfRule>
  </conditionalFormatting>
  <conditionalFormatting sqref="G10:G12">
    <cfRule type="containsText" dxfId="61" priority="46" operator="containsText" text="Action Required">
      <formula>NOT(ISERROR(SEARCH("Action Required",G10)))</formula>
    </cfRule>
  </conditionalFormatting>
  <conditionalFormatting sqref="H10:H12">
    <cfRule type="containsText" dxfId="60" priority="44" operator="containsText" text="Remove Old Sign">
      <formula>NOT(ISERROR(SEARCH("Remove Old Sign",H10)))</formula>
    </cfRule>
    <cfRule type="containsText" dxfId="59" priority="45" operator="containsText" text="Move Sign to New Location">
      <formula>NOT(ISERROR(SEARCH("Move Sign to New Location",H10)))</formula>
    </cfRule>
  </conditionalFormatting>
  <conditionalFormatting sqref="G10:G12">
    <cfRule type="containsText" dxfId="58" priority="43" operator="containsText" text="Remove Old Tag">
      <formula>NOT(ISERROR(SEARCH("Remove Old Tag",G10)))</formula>
    </cfRule>
  </conditionalFormatting>
  <conditionalFormatting sqref="G13:G14">
    <cfRule type="containsText" dxfId="57" priority="42" operator="containsText" text="New Tag Required">
      <formula>NOT(ISERROR(SEARCH("New Tag Required",G13)))</formula>
    </cfRule>
  </conditionalFormatting>
  <conditionalFormatting sqref="H13:H14">
    <cfRule type="containsText" dxfId="56" priority="41" operator="containsText" text="New Sign Required">
      <formula>NOT(ISERROR(SEARCH("New Sign Required",H13)))</formula>
    </cfRule>
  </conditionalFormatting>
  <conditionalFormatting sqref="G13:G14">
    <cfRule type="containsText" dxfId="55" priority="40" operator="containsText" text="Action Required">
      <formula>NOT(ISERROR(SEARCH("Action Required",G13)))</formula>
    </cfRule>
  </conditionalFormatting>
  <conditionalFormatting sqref="H13:H14">
    <cfRule type="containsText" dxfId="54" priority="39" operator="containsText" text="Action Required">
      <formula>NOT(ISERROR(SEARCH("Action Required",H13)))</formula>
    </cfRule>
  </conditionalFormatting>
  <conditionalFormatting sqref="H13:H14">
    <cfRule type="containsText" dxfId="53" priority="37" operator="containsText" text="Remove Old Sign">
      <formula>NOT(ISERROR(SEARCH("Remove Old Sign",H13)))</formula>
    </cfRule>
    <cfRule type="containsText" dxfId="52" priority="38" operator="containsText" text="Move Sign to New Location">
      <formula>NOT(ISERROR(SEARCH("Move Sign to New Location",H13)))</formula>
    </cfRule>
  </conditionalFormatting>
  <conditionalFormatting sqref="G13:G14">
    <cfRule type="containsText" dxfId="51" priority="36" operator="containsText" text="Remove Old Tag">
      <formula>NOT(ISERROR(SEARCH("Remove Old Tag",G13)))</formula>
    </cfRule>
  </conditionalFormatting>
  <conditionalFormatting sqref="A4">
    <cfRule type="containsText" dxfId="50" priority="33" operator="containsText" text="Remove Old Tag">
      <formula>NOT(ISERROR(SEARCH("Remove Old Tag",A4)))</formula>
    </cfRule>
  </conditionalFormatting>
  <conditionalFormatting sqref="J25">
    <cfRule type="cellIs" dxfId="49" priority="32" operator="equal">
      <formula>0</formula>
    </cfRule>
  </conditionalFormatting>
  <conditionalFormatting sqref="M25">
    <cfRule type="cellIs" dxfId="48" priority="31" operator="equal">
      <formula>0</formula>
    </cfRule>
  </conditionalFormatting>
  <conditionalFormatting sqref="J25 M25">
    <cfRule type="cellIs" dxfId="47" priority="28" operator="equal">
      <formula>"In Progress"</formula>
    </cfRule>
    <cfRule type="cellIs" dxfId="46" priority="29" operator="equal">
      <formula>"Log Issues"</formula>
    </cfRule>
    <cfRule type="cellIs" dxfId="45" priority="30" operator="equal">
      <formula>"N/A"</formula>
    </cfRule>
  </conditionalFormatting>
  <conditionalFormatting sqref="K25">
    <cfRule type="expression" dxfId="44" priority="27">
      <formula>$J25="Log Issues"</formula>
    </cfRule>
  </conditionalFormatting>
  <conditionalFormatting sqref="N25">
    <cfRule type="expression" dxfId="43" priority="26">
      <formula>$M25="Log Issues"</formula>
    </cfRule>
  </conditionalFormatting>
  <conditionalFormatting sqref="G25">
    <cfRule type="containsText" dxfId="42" priority="25" operator="containsText" text="New Tag Required">
      <formula>NOT(ISERROR(SEARCH("New Tag Required",G25)))</formula>
    </cfRule>
  </conditionalFormatting>
  <conditionalFormatting sqref="H25">
    <cfRule type="containsText" dxfId="41" priority="24" operator="containsText" text="New Sign Required">
      <formula>NOT(ISERROR(SEARCH("New Sign Required",H25)))</formula>
    </cfRule>
  </conditionalFormatting>
  <conditionalFormatting sqref="G25">
    <cfRule type="containsText" dxfId="40" priority="23" operator="containsText" text="Action Required">
      <formula>NOT(ISERROR(SEARCH("Action Required",G25)))</formula>
    </cfRule>
  </conditionalFormatting>
  <conditionalFormatting sqref="H25">
    <cfRule type="containsText" dxfId="39" priority="22" operator="containsText" text="Action Required">
      <formula>NOT(ISERROR(SEARCH("Action Required",H25)))</formula>
    </cfRule>
  </conditionalFormatting>
  <conditionalFormatting sqref="G25">
    <cfRule type="containsText" dxfId="38" priority="21" operator="containsText" text="New Tag Required">
      <formula>NOT(ISERROR(SEARCH("New Tag Required",G25)))</formula>
    </cfRule>
  </conditionalFormatting>
  <conditionalFormatting sqref="G25">
    <cfRule type="containsText" dxfId="37" priority="20" operator="containsText" text="Action Required">
      <formula>NOT(ISERROR(SEARCH("Action Required",G25)))</formula>
    </cfRule>
  </conditionalFormatting>
  <conditionalFormatting sqref="H25">
    <cfRule type="containsText" dxfId="36" priority="18" operator="containsText" text="Remove Old Sign">
      <formula>NOT(ISERROR(SEARCH("Remove Old Sign",H25)))</formula>
    </cfRule>
    <cfRule type="containsText" dxfId="35" priority="19" operator="containsText" text="Move Sign to New Location">
      <formula>NOT(ISERROR(SEARCH("Move Sign to New Location",H25)))</formula>
    </cfRule>
  </conditionalFormatting>
  <conditionalFormatting sqref="G25">
    <cfRule type="containsText" dxfId="34" priority="17" operator="containsText" text="Remove Old Tag">
      <formula>NOT(ISERROR(SEARCH("Remove Old Tag",G25)))</formula>
    </cfRule>
  </conditionalFormatting>
  <conditionalFormatting sqref="D25">
    <cfRule type="containsText" dxfId="33" priority="16" operator="containsText" text="Yes">
      <formula>NOT(ISERROR(SEARCH("Yes",D25)))</formula>
    </cfRule>
  </conditionalFormatting>
  <conditionalFormatting sqref="D25">
    <cfRule type="containsText" dxfId="32" priority="15" operator="containsText" text="Yes">
      <formula>NOT(ISERROR(SEARCH("Yes",D25)))</formula>
    </cfRule>
  </conditionalFormatting>
  <conditionalFormatting sqref="D23">
    <cfRule type="containsText" dxfId="31" priority="14" operator="containsText" text="Yes">
      <formula>NOT(ISERROR(SEARCH("Yes",D23)))</formula>
    </cfRule>
  </conditionalFormatting>
  <conditionalFormatting sqref="G23">
    <cfRule type="containsText" dxfId="30" priority="13" operator="containsText" text="New Tag Required">
      <formula>NOT(ISERROR(SEARCH("New Tag Required",G23)))</formula>
    </cfRule>
  </conditionalFormatting>
  <conditionalFormatting sqref="H23">
    <cfRule type="containsText" dxfId="29" priority="12" operator="containsText" text="New Sign Required">
      <formula>NOT(ISERROR(SEARCH("New Sign Required",H23)))</formula>
    </cfRule>
  </conditionalFormatting>
  <conditionalFormatting sqref="G23">
    <cfRule type="containsText" dxfId="28" priority="11" operator="containsText" text="Action Required">
      <formula>NOT(ISERROR(SEARCH("Action Required",G23)))</formula>
    </cfRule>
  </conditionalFormatting>
  <conditionalFormatting sqref="H23">
    <cfRule type="containsText" dxfId="27" priority="10" operator="containsText" text="Action Required">
      <formula>NOT(ISERROR(SEARCH("Action Required",H23)))</formula>
    </cfRule>
  </conditionalFormatting>
  <conditionalFormatting sqref="H23">
    <cfRule type="containsText" dxfId="26" priority="8" operator="containsText" text="Remove Old Sign">
      <formula>NOT(ISERROR(SEARCH("Remove Old Sign",H23)))</formula>
    </cfRule>
    <cfRule type="containsText" dxfId="25" priority="9" operator="containsText" text="Move Sign to New Location">
      <formula>NOT(ISERROR(SEARCH("Move Sign to New Location",H23)))</formula>
    </cfRule>
  </conditionalFormatting>
  <conditionalFormatting sqref="G23">
    <cfRule type="containsText" dxfId="24" priority="7" operator="containsText" text="Remove Old Tag">
      <formula>NOT(ISERROR(SEARCH("Remove Old Tag",G23)))</formula>
    </cfRule>
  </conditionalFormatting>
  <conditionalFormatting sqref="J23">
    <cfRule type="cellIs" dxfId="23" priority="6" operator="equal">
      <formula>0</formula>
    </cfRule>
  </conditionalFormatting>
  <conditionalFormatting sqref="M23">
    <cfRule type="cellIs" dxfId="22" priority="5" operator="equal">
      <formula>0</formula>
    </cfRule>
  </conditionalFormatting>
  <conditionalFormatting sqref="J23 M23">
    <cfRule type="cellIs" dxfId="21" priority="2" operator="equal">
      <formula>"In Progress"</formula>
    </cfRule>
    <cfRule type="cellIs" dxfId="20" priority="3" operator="equal">
      <formula>"Log Issues"</formula>
    </cfRule>
    <cfRule type="cellIs" dxfId="19" priority="4" operator="equal">
      <formula>"N/A"</formula>
    </cfRule>
  </conditionalFormatting>
  <conditionalFormatting sqref="K23">
    <cfRule type="expression" dxfId="18" priority="1">
      <formula>$J23="Log Issues"</formula>
    </cfRule>
  </conditionalFormatting>
  <dataValidations count="2">
    <dataValidation type="list" allowBlank="1" showInputMessage="1" showErrorMessage="1" sqref="D6:D12 D13:D77">
      <formula1>YesNo</formula1>
    </dataValidation>
    <dataValidation type="list" allowBlank="1" showInputMessage="1" showErrorMessage="1" sqref="H203:H4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O21:O23 O6:O12 O13</xm:sqref>
        </x14:dataValidation>
        <x14:dataValidation type="list" allowBlank="1" showInputMessage="1" showErrorMessage="1">
          <x14:formula1>
            <xm:f>Lookup!$A$1:$A$8</xm:f>
          </x14:formula1>
          <xm:sqref>G6:G12 G13:G34</xm:sqref>
        </x14:dataValidation>
        <x14:dataValidation type="list" allowBlank="1" showInputMessage="1" showErrorMessage="1">
          <x14:formula1>
            <xm:f>Lookup!$D$1:$D$10</xm:f>
          </x14:formula1>
          <xm:sqref>H6:H12 H13:H34</xm:sqref>
        </x14:dataValidation>
        <x14:dataValidation type="list" allowBlank="1" showInputMessage="1" showErrorMessage="1">
          <x14:formula1>
            <xm:f>Lookup!$F$1:$F$7</xm:f>
          </x14:formula1>
          <xm:sqref>J6:J12 J13:J34</xm:sqref>
        </x14:dataValidation>
        <x14:dataValidation type="list" allowBlank="1" showInputMessage="1" showErrorMessage="1">
          <x14:formula1>
            <xm:f>Lookup!$F$1:$F$8</xm:f>
          </x14:formula1>
          <xm:sqref>M6:M12 M13:M34</xm:sqref>
        </x14:dataValidation>
        <x14:dataValidation type="list" allowBlank="1" showInputMessage="1">
          <x14:formula1>
            <xm:f>Lookup!$E$1:$E$19</xm:f>
          </x14:formula1>
          <xm:sqref>C6:C12 C13:C202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topLeftCell="A16" zoomScale="90" zoomScaleNormal="90" workbookViewId="0">
      <selection activeCell="G6" sqref="G6:H16"/>
    </sheetView>
  </sheetViews>
  <sheetFormatPr defaultColWidth="9.1328125" defaultRowHeight="14.25" x14ac:dyDescent="0.45"/>
  <cols>
    <col min="1" max="1" width="22.3984375" style="48" bestFit="1" customWidth="1"/>
    <col min="2" max="2" width="31.73046875" style="48" bestFit="1" customWidth="1"/>
    <col min="3" max="3" width="24" style="41" customWidth="1"/>
    <col min="4" max="4" width="14.265625" style="41" bestFit="1" customWidth="1"/>
    <col min="5" max="5" width="17.1328125" style="41" bestFit="1" customWidth="1"/>
    <col min="6" max="6" width="13.265625" style="41" bestFit="1" customWidth="1"/>
    <col min="7" max="8" width="18.59765625" style="41" customWidth="1"/>
    <col min="9" max="10" width="26.86328125" style="42" customWidth="1"/>
    <col min="11" max="16384" width="9.1328125" style="41"/>
  </cols>
  <sheetData>
    <row r="1" spans="1:10" x14ac:dyDescent="0.45">
      <c r="A1" s="37" t="s">
        <v>7</v>
      </c>
      <c r="B1" s="38" t="str">
        <f>'KD Changes'!B1:C1</f>
        <v>0184</v>
      </c>
      <c r="C1" s="39"/>
      <c r="D1" s="17" t="s">
        <v>10</v>
      </c>
      <c r="E1" s="40">
        <f>'KD Changes'!G1</f>
        <v>42942</v>
      </c>
    </row>
    <row r="2" spans="1:10" ht="15" customHeight="1" x14ac:dyDescent="0.45">
      <c r="A2" s="43" t="s">
        <v>8</v>
      </c>
      <c r="B2" s="44" t="str">
        <f>VLOOKUP(B1,[1]BuildingList!A:B,2,FALSE)</f>
        <v>Agricultural Machine Research Lab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5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4.65" thickTop="1" x14ac:dyDescent="0.45">
      <c r="A6" s="41" t="s">
        <v>92</v>
      </c>
      <c r="B6" s="41" t="s">
        <v>124</v>
      </c>
      <c r="C6" s="41" t="s">
        <v>63</v>
      </c>
      <c r="E6" s="41" t="s">
        <v>99</v>
      </c>
      <c r="G6" s="87"/>
      <c r="H6" s="88"/>
      <c r="I6" s="41"/>
      <c r="J6" s="41"/>
    </row>
    <row r="7" spans="1:10" x14ac:dyDescent="0.45">
      <c r="A7" s="41" t="s">
        <v>93</v>
      </c>
      <c r="B7" s="41" t="s">
        <v>125</v>
      </c>
      <c r="C7" s="41" t="s">
        <v>63</v>
      </c>
      <c r="E7" s="41" t="s">
        <v>100</v>
      </c>
      <c r="G7" s="87"/>
      <c r="H7" s="88"/>
      <c r="I7" s="41"/>
      <c r="J7" s="41"/>
    </row>
    <row r="8" spans="1:10" ht="15" customHeight="1" x14ac:dyDescent="0.45">
      <c r="A8" s="41" t="s">
        <v>94</v>
      </c>
      <c r="B8" s="41" t="s">
        <v>126</v>
      </c>
      <c r="C8" s="41" t="s">
        <v>63</v>
      </c>
      <c r="E8" s="41" t="s">
        <v>101</v>
      </c>
      <c r="G8" s="87"/>
      <c r="H8" s="88"/>
      <c r="I8" s="41"/>
      <c r="J8" s="41"/>
    </row>
    <row r="9" spans="1:10" x14ac:dyDescent="0.45">
      <c r="A9" s="41" t="s">
        <v>95</v>
      </c>
      <c r="B9" s="41" t="s">
        <v>127</v>
      </c>
      <c r="C9" s="41" t="s">
        <v>63</v>
      </c>
      <c r="E9" s="41" t="s">
        <v>102</v>
      </c>
      <c r="G9" s="87"/>
      <c r="H9" s="88"/>
      <c r="I9" s="41"/>
      <c r="J9" s="41"/>
    </row>
    <row r="10" spans="1:10" x14ac:dyDescent="0.45">
      <c r="A10" s="41" t="s">
        <v>96</v>
      </c>
      <c r="B10" s="41" t="s">
        <v>128</v>
      </c>
      <c r="C10" s="41" t="s">
        <v>63</v>
      </c>
      <c r="E10" s="41" t="s">
        <v>103</v>
      </c>
      <c r="F10" s="50"/>
      <c r="G10" s="87"/>
      <c r="H10" s="88"/>
    </row>
    <row r="11" spans="1:10" x14ac:dyDescent="0.45">
      <c r="A11" s="41" t="s">
        <v>97</v>
      </c>
      <c r="B11" s="41" t="s">
        <v>129</v>
      </c>
      <c r="C11" s="41" t="s">
        <v>63</v>
      </c>
      <c r="E11" s="41" t="s">
        <v>104</v>
      </c>
      <c r="F11" s="50"/>
      <c r="G11" s="87"/>
      <c r="H11" s="88"/>
    </row>
    <row r="12" spans="1:10" x14ac:dyDescent="0.45">
      <c r="A12" s="41" t="s">
        <v>98</v>
      </c>
      <c r="B12" s="41" t="s">
        <v>130</v>
      </c>
      <c r="C12" s="41" t="s">
        <v>63</v>
      </c>
      <c r="E12" s="41" t="s">
        <v>105</v>
      </c>
      <c r="F12" s="50"/>
      <c r="G12" s="87"/>
      <c r="H12" s="88"/>
    </row>
    <row r="13" spans="1:10" x14ac:dyDescent="0.45">
      <c r="A13" s="87" t="s">
        <v>106</v>
      </c>
      <c r="B13" s="88" t="s">
        <v>107</v>
      </c>
      <c r="C13" s="41" t="s">
        <v>72</v>
      </c>
      <c r="F13" s="50"/>
      <c r="G13" s="87"/>
      <c r="H13" s="88"/>
    </row>
    <row r="14" spans="1:10" x14ac:dyDescent="0.45">
      <c r="A14" s="87" t="s">
        <v>108</v>
      </c>
      <c r="B14" s="88" t="s">
        <v>109</v>
      </c>
      <c r="C14" s="41" t="s">
        <v>72</v>
      </c>
      <c r="F14" s="50"/>
      <c r="G14" s="87"/>
      <c r="H14" s="88"/>
    </row>
    <row r="15" spans="1:10" x14ac:dyDescent="0.45">
      <c r="A15" s="87" t="s">
        <v>110</v>
      </c>
      <c r="B15" s="88" t="s">
        <v>111</v>
      </c>
      <c r="C15" s="41" t="s">
        <v>72</v>
      </c>
      <c r="F15" s="50"/>
      <c r="G15" s="87"/>
      <c r="H15" s="88"/>
    </row>
    <row r="16" spans="1:10" x14ac:dyDescent="0.45">
      <c r="A16" s="87" t="s">
        <v>112</v>
      </c>
      <c r="B16" s="88" t="s">
        <v>113</v>
      </c>
      <c r="C16" s="41" t="s">
        <v>72</v>
      </c>
      <c r="F16" s="50"/>
      <c r="G16" s="87"/>
      <c r="H16" s="88"/>
    </row>
    <row r="17" spans="1:8" x14ac:dyDescent="0.45">
      <c r="A17" s="87" t="s">
        <v>114</v>
      </c>
      <c r="B17" s="88" t="s">
        <v>115</v>
      </c>
      <c r="C17" s="41" t="s">
        <v>72</v>
      </c>
      <c r="F17" s="50"/>
      <c r="G17" s="29"/>
      <c r="H17" s="29"/>
    </row>
    <row r="18" spans="1:8" x14ac:dyDescent="0.45">
      <c r="A18" s="87" t="s">
        <v>116</v>
      </c>
      <c r="B18" s="88" t="s">
        <v>117</v>
      </c>
      <c r="C18" s="41" t="s">
        <v>72</v>
      </c>
      <c r="F18" s="50"/>
      <c r="G18" s="29"/>
      <c r="H18" s="29"/>
    </row>
    <row r="19" spans="1:8" x14ac:dyDescent="0.45">
      <c r="A19" s="87" t="s">
        <v>131</v>
      </c>
      <c r="B19" s="88" t="s">
        <v>107</v>
      </c>
      <c r="C19" s="41" t="s">
        <v>63</v>
      </c>
      <c r="F19" s="50"/>
      <c r="G19" s="29"/>
      <c r="H19" s="29"/>
    </row>
    <row r="20" spans="1:8" x14ac:dyDescent="0.45">
      <c r="A20" s="87" t="s">
        <v>132</v>
      </c>
      <c r="B20" s="88" t="s">
        <v>109</v>
      </c>
      <c r="C20" s="41" t="s">
        <v>63</v>
      </c>
      <c r="F20" s="50"/>
      <c r="G20" s="29"/>
      <c r="H20" s="29"/>
    </row>
    <row r="21" spans="1:8" x14ac:dyDescent="0.45">
      <c r="A21" s="87" t="s">
        <v>133</v>
      </c>
      <c r="B21" s="88" t="s">
        <v>111</v>
      </c>
      <c r="C21" s="41" t="s">
        <v>63</v>
      </c>
      <c r="F21" s="51"/>
      <c r="G21" s="29"/>
      <c r="H21" s="29"/>
    </row>
    <row r="22" spans="1:8" x14ac:dyDescent="0.45">
      <c r="A22" s="87" t="s">
        <v>134</v>
      </c>
      <c r="B22" s="88" t="s">
        <v>113</v>
      </c>
      <c r="C22" s="41" t="s">
        <v>63</v>
      </c>
      <c r="F22" s="50"/>
      <c r="G22" s="29"/>
      <c r="H22" s="29"/>
    </row>
    <row r="23" spans="1:8" x14ac:dyDescent="0.45">
      <c r="A23" s="87" t="s">
        <v>135</v>
      </c>
      <c r="B23" s="88" t="s">
        <v>115</v>
      </c>
      <c r="C23" s="41" t="s">
        <v>63</v>
      </c>
      <c r="F23" s="50"/>
      <c r="G23" s="29"/>
      <c r="H23" s="29"/>
    </row>
    <row r="24" spans="1:8" x14ac:dyDescent="0.45">
      <c r="A24" s="87" t="s">
        <v>136</v>
      </c>
      <c r="B24" s="88" t="s">
        <v>117</v>
      </c>
      <c r="C24" s="41" t="s">
        <v>63</v>
      </c>
      <c r="F24" s="50"/>
      <c r="G24" s="29"/>
      <c r="H24" s="29"/>
    </row>
    <row r="25" spans="1:8" x14ac:dyDescent="0.45">
      <c r="A25" s="87" t="s">
        <v>137</v>
      </c>
      <c r="B25" s="88" t="s">
        <v>138</v>
      </c>
      <c r="C25" s="41" t="s">
        <v>63</v>
      </c>
      <c r="F25" s="50"/>
      <c r="G25" s="29"/>
      <c r="H25" s="29"/>
    </row>
    <row r="26" spans="1:8" x14ac:dyDescent="0.45">
      <c r="A26" s="87" t="s">
        <v>139</v>
      </c>
      <c r="B26" s="88" t="s">
        <v>140</v>
      </c>
      <c r="C26" s="41" t="s">
        <v>63</v>
      </c>
      <c r="F26" s="50"/>
      <c r="G26" s="29"/>
      <c r="H26" s="29"/>
    </row>
    <row r="27" spans="1:8" x14ac:dyDescent="0.45">
      <c r="A27" s="87" t="s">
        <v>141</v>
      </c>
      <c r="B27" s="88" t="s">
        <v>142</v>
      </c>
      <c r="C27" s="41" t="s">
        <v>63</v>
      </c>
      <c r="F27" s="50"/>
      <c r="G27" s="29"/>
      <c r="H27" s="29"/>
    </row>
    <row r="28" spans="1:8" x14ac:dyDescent="0.45">
      <c r="A28" s="87" t="s">
        <v>118</v>
      </c>
      <c r="B28" s="88" t="s">
        <v>119</v>
      </c>
      <c r="C28" s="41" t="s">
        <v>72</v>
      </c>
      <c r="F28" s="50"/>
      <c r="G28" s="29"/>
      <c r="H28" s="29"/>
    </row>
    <row r="29" spans="1:8" x14ac:dyDescent="0.45">
      <c r="A29" s="87" t="s">
        <v>120</v>
      </c>
      <c r="B29" s="88" t="s">
        <v>121</v>
      </c>
      <c r="C29" s="41" t="s">
        <v>72</v>
      </c>
      <c r="E29" s="50"/>
      <c r="F29" s="50"/>
      <c r="G29" s="29"/>
      <c r="H29" s="29"/>
    </row>
    <row r="30" spans="1:8" x14ac:dyDescent="0.45">
      <c r="A30" s="87" t="s">
        <v>122</v>
      </c>
      <c r="B30" s="88" t="s">
        <v>123</v>
      </c>
      <c r="C30" s="41" t="s">
        <v>72</v>
      </c>
      <c r="E30" s="50"/>
      <c r="F30" s="50"/>
      <c r="G30" s="29"/>
      <c r="H30" s="29"/>
    </row>
    <row r="31" spans="1:8" x14ac:dyDescent="0.45">
      <c r="A31" s="87" t="s">
        <v>143</v>
      </c>
      <c r="B31" s="88" t="s">
        <v>119</v>
      </c>
      <c r="C31" s="41" t="s">
        <v>63</v>
      </c>
      <c r="E31" s="50"/>
      <c r="F31" s="50"/>
      <c r="G31" s="29"/>
      <c r="H31" s="29"/>
    </row>
    <row r="32" spans="1:8" x14ac:dyDescent="0.45">
      <c r="A32" s="87" t="s">
        <v>144</v>
      </c>
      <c r="B32" s="88" t="s">
        <v>146</v>
      </c>
      <c r="C32" s="41" t="s">
        <v>63</v>
      </c>
      <c r="E32" s="50"/>
      <c r="F32" s="50"/>
      <c r="G32" s="29"/>
      <c r="H32" s="29"/>
    </row>
    <row r="33" spans="1:8" x14ac:dyDescent="0.45">
      <c r="A33" s="87" t="s">
        <v>145</v>
      </c>
      <c r="B33" s="88" t="s">
        <v>147</v>
      </c>
      <c r="C33" s="41" t="s">
        <v>63</v>
      </c>
      <c r="E33" s="50"/>
      <c r="F33" s="50"/>
      <c r="G33" s="29"/>
      <c r="H33" s="29"/>
    </row>
    <row r="34" spans="1:8" x14ac:dyDescent="0.45">
      <c r="A34" s="49"/>
      <c r="E34" s="50"/>
      <c r="F34" s="50"/>
      <c r="G34" s="29"/>
      <c r="H34" s="29"/>
    </row>
    <row r="35" spans="1:8" x14ac:dyDescent="0.45">
      <c r="A35" s="49"/>
      <c r="E35" s="50"/>
      <c r="F35" s="50"/>
      <c r="G35" s="29"/>
      <c r="H35" s="29"/>
    </row>
    <row r="36" spans="1:8" x14ac:dyDescent="0.45">
      <c r="A36" s="49"/>
      <c r="E36" s="50"/>
      <c r="F36" s="50"/>
      <c r="G36" s="29"/>
      <c r="H36" s="29"/>
    </row>
    <row r="37" spans="1:8" x14ac:dyDescent="0.45">
      <c r="A37" s="49"/>
      <c r="E37" s="50"/>
      <c r="F37" s="50"/>
      <c r="G37" s="29"/>
      <c r="H37" s="29"/>
    </row>
    <row r="38" spans="1:8" x14ac:dyDescent="0.45">
      <c r="A38" s="49"/>
      <c r="E38" s="50"/>
      <c r="F38" s="50"/>
      <c r="G38" s="29"/>
      <c r="H38" s="29"/>
    </row>
    <row r="39" spans="1:8" x14ac:dyDescent="0.45">
      <c r="A39" s="52"/>
      <c r="E39" s="50"/>
      <c r="F39" s="50"/>
      <c r="G39" s="50"/>
    </row>
    <row r="40" spans="1:8" x14ac:dyDescent="0.45">
      <c r="A40" s="52"/>
      <c r="E40" s="50"/>
      <c r="F40" s="50"/>
      <c r="G40" s="50"/>
    </row>
    <row r="41" spans="1:8" x14ac:dyDescent="0.45">
      <c r="A41" s="52"/>
      <c r="E41" s="50"/>
      <c r="F41" s="53"/>
      <c r="G41" s="50"/>
    </row>
    <row r="42" spans="1:8" x14ac:dyDescent="0.45">
      <c r="A42" s="49"/>
      <c r="E42" s="50"/>
      <c r="F42" s="53"/>
      <c r="G42" s="50"/>
    </row>
    <row r="43" spans="1:8" x14ac:dyDescent="0.45">
      <c r="A43" s="49"/>
      <c r="E43" s="50"/>
      <c r="F43" s="54"/>
      <c r="G43" s="50"/>
    </row>
    <row r="44" spans="1:8" x14ac:dyDescent="0.45">
      <c r="A44" s="55"/>
      <c r="E44" s="50"/>
      <c r="F44" s="53"/>
      <c r="G44" s="50"/>
    </row>
    <row r="45" spans="1:8" x14ac:dyDescent="0.45">
      <c r="A45" s="55"/>
      <c r="E45" s="50"/>
      <c r="F45" s="53"/>
      <c r="G45" s="50"/>
    </row>
    <row r="46" spans="1:8" x14ac:dyDescent="0.45">
      <c r="A46" s="55"/>
      <c r="E46" s="50"/>
      <c r="F46" s="50"/>
      <c r="G46" s="50"/>
    </row>
    <row r="47" spans="1:8" x14ac:dyDescent="0.45">
      <c r="A47" s="55"/>
      <c r="E47" s="50"/>
      <c r="F47" s="50"/>
      <c r="G47" s="50"/>
    </row>
    <row r="48" spans="1:8" x14ac:dyDescent="0.45">
      <c r="A48" s="55"/>
      <c r="C48" s="42"/>
      <c r="E48" s="50"/>
      <c r="F48" s="50"/>
      <c r="G48" s="50"/>
    </row>
    <row r="49" spans="1:7" x14ac:dyDescent="0.45">
      <c r="A49" s="55"/>
      <c r="C49" s="42"/>
      <c r="E49" s="50"/>
      <c r="F49" s="50"/>
      <c r="G49" s="50"/>
    </row>
    <row r="50" spans="1:7" x14ac:dyDescent="0.45">
      <c r="A50" s="55"/>
      <c r="C50" s="42"/>
      <c r="E50" s="50"/>
      <c r="F50" s="51"/>
      <c r="G50" s="50"/>
    </row>
    <row r="51" spans="1:7" x14ac:dyDescent="0.45">
      <c r="A51" s="49"/>
      <c r="C51" s="42"/>
      <c r="E51" s="50"/>
      <c r="F51" s="50"/>
      <c r="G51" s="50"/>
    </row>
    <row r="52" spans="1:7" x14ac:dyDescent="0.45">
      <c r="A52" s="49"/>
      <c r="C52" s="42"/>
      <c r="F52" s="50"/>
      <c r="G52" s="50"/>
    </row>
    <row r="53" spans="1:7" x14ac:dyDescent="0.45">
      <c r="C53" s="42"/>
      <c r="F53" s="50"/>
      <c r="G53" s="50"/>
    </row>
    <row r="54" spans="1:7" x14ac:dyDescent="0.45">
      <c r="C54" s="42"/>
    </row>
    <row r="55" spans="1:7" x14ac:dyDescent="0.45">
      <c r="C55" s="42"/>
    </row>
    <row r="56" spans="1:7" x14ac:dyDescent="0.45">
      <c r="C56" s="42"/>
    </row>
    <row r="57" spans="1:7" x14ac:dyDescent="0.45">
      <c r="C57" s="42"/>
    </row>
    <row r="58" spans="1:7" x14ac:dyDescent="0.45">
      <c r="C58" s="42"/>
    </row>
    <row r="59" spans="1:7" x14ac:dyDescent="0.45">
      <c r="C59" s="42"/>
    </row>
    <row r="60" spans="1:7" x14ac:dyDescent="0.45">
      <c r="C60" s="42"/>
    </row>
    <row r="61" spans="1:7" x14ac:dyDescent="0.45">
      <c r="C61" s="42"/>
    </row>
    <row r="62" spans="1:7" x14ac:dyDescent="0.45">
      <c r="C62" s="42"/>
    </row>
    <row r="63" spans="1:7" x14ac:dyDescent="0.45">
      <c r="C63" s="42"/>
    </row>
    <row r="64" spans="1:7" x14ac:dyDescent="0.45">
      <c r="C64" s="42"/>
    </row>
    <row r="65" spans="3:3" x14ac:dyDescent="0.45">
      <c r="C65" s="42"/>
    </row>
    <row r="66" spans="3:3" x14ac:dyDescent="0.45">
      <c r="C66" s="42"/>
    </row>
    <row r="67" spans="3:3" x14ac:dyDescent="0.45">
      <c r="C67" s="42"/>
    </row>
    <row r="68" spans="3:3" x14ac:dyDescent="0.45">
      <c r="C68" s="42"/>
    </row>
    <row r="69" spans="3:3" x14ac:dyDescent="0.45">
      <c r="C69" s="42"/>
    </row>
    <row r="70" spans="3:3" x14ac:dyDescent="0.45">
      <c r="C70" s="42"/>
    </row>
    <row r="71" spans="3:3" x14ac:dyDescent="0.45">
      <c r="C71" s="42"/>
    </row>
    <row r="72" spans="3:3" x14ac:dyDescent="0.45">
      <c r="C72" s="42"/>
    </row>
    <row r="73" spans="3:3" x14ac:dyDescent="0.45">
      <c r="C73" s="42"/>
    </row>
    <row r="74" spans="3:3" x14ac:dyDescent="0.45">
      <c r="C74" s="42"/>
    </row>
    <row r="75" spans="3:3" x14ac:dyDescent="0.45">
      <c r="C75" s="42"/>
    </row>
    <row r="76" spans="3:3" x14ac:dyDescent="0.45">
      <c r="C76" s="42"/>
    </row>
    <row r="77" spans="3:3" x14ac:dyDescent="0.45">
      <c r="C77" s="42"/>
    </row>
    <row r="78" spans="3:3" x14ac:dyDescent="0.45">
      <c r="C78" s="42"/>
    </row>
    <row r="79" spans="3:3" x14ac:dyDescent="0.45">
      <c r="C79" s="42"/>
    </row>
    <row r="80" spans="3:3" x14ac:dyDescent="0.45">
      <c r="C80" s="42"/>
    </row>
    <row r="197" spans="3:3" x14ac:dyDescent="0.45">
      <c r="C197" s="41" t="s">
        <v>29</v>
      </c>
    </row>
  </sheetData>
  <sheetProtection insertRows="0" deleteRows="0" selectLockedCells="1"/>
  <conditionalFormatting sqref="G39:G52">
    <cfRule type="containsText" dxfId="17" priority="22" operator="containsText" text="New Tag Required">
      <formula>NOT(ISERROR(SEARCH("New Tag Required",G39)))</formula>
    </cfRule>
  </conditionalFormatting>
  <conditionalFormatting sqref="D47:D96">
    <cfRule type="containsText" dxfId="16" priority="21" operator="containsText" text="Yes">
      <formula>NOT(ISERROR(SEARCH("Yes",D47)))</formula>
    </cfRule>
  </conditionalFormatting>
  <conditionalFormatting sqref="H39:H98 H199:H420">
    <cfRule type="containsText" dxfId="15" priority="20" operator="containsText" text="New Sign Required">
      <formula>NOT(ISERROR(SEARCH("New Sign Required",H39)))</formula>
    </cfRule>
  </conditionalFormatting>
  <conditionalFormatting sqref="G39:G98">
    <cfRule type="containsText" dxfId="14" priority="19" operator="containsText" text="Action Required">
      <formula>NOT(ISERROR(SEARCH("Action Required",G39)))</formula>
    </cfRule>
  </conditionalFormatting>
  <conditionalFormatting sqref="H39:H98">
    <cfRule type="containsText" dxfId="13" priority="18" operator="containsText" text="Action Required">
      <formula>NOT(ISERROR(SEARCH("Action Required",H39)))</formula>
    </cfRule>
  </conditionalFormatting>
  <conditionalFormatting sqref="D97:D196">
    <cfRule type="containsText" dxfId="12" priority="13" operator="containsText" text="Yes">
      <formula>NOT(ISERROR(SEARCH("Yes",D97)))</formula>
    </cfRule>
  </conditionalFormatting>
  <conditionalFormatting sqref="H99:H198">
    <cfRule type="containsText" dxfId="11" priority="12" operator="containsText" text="New Sign Required">
      <formula>NOT(ISERROR(SEARCH("New Sign Required",H99)))</formula>
    </cfRule>
  </conditionalFormatting>
  <conditionalFormatting sqref="G99:G198">
    <cfRule type="containsText" dxfId="10" priority="11" operator="containsText" text="Action Required">
      <formula>NOT(ISERROR(SEARCH("Action Required",G99)))</formula>
    </cfRule>
  </conditionalFormatting>
  <conditionalFormatting sqref="H99:H198">
    <cfRule type="containsText" dxfId="9" priority="10" operator="containsText" text="Action Required">
      <formula>NOT(ISERROR(SEARCH("Action Required",H99)))</formula>
    </cfRule>
  </conditionalFormatting>
  <conditionalFormatting sqref="H1:H4 H39:H1048576 G5 G15:G38">
    <cfRule type="containsText" dxfId="8" priority="8" operator="containsText" text="Remove Old Sign">
      <formula>NOT(ISERROR(SEARCH("Remove Old Sign",G1)))</formula>
    </cfRule>
    <cfRule type="containsText" dxfId="7" priority="9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6" priority="7" operator="containsText" text="Remove Old Tag">
      <formula>NOT(ISERROR(SEARCH("Remove Old Tag",E1)))</formula>
    </cfRule>
  </conditionalFormatting>
  <conditionalFormatting sqref="A29:A30">
    <cfRule type="containsText" dxfId="5" priority="5" operator="containsText" text="Remove Old Sign">
      <formula>NOT(ISERROR(SEARCH("Remove Old Sign",A29)))</formula>
    </cfRule>
    <cfRule type="containsText" dxfId="4" priority="6" operator="containsText" text="Move Sign to New Location">
      <formula>NOT(ISERROR(SEARCH("Move Sign to New Location",A29)))</formula>
    </cfRule>
  </conditionalFormatting>
  <conditionalFormatting sqref="A32">
    <cfRule type="containsText" dxfId="3" priority="3" operator="containsText" text="Remove Old Sign">
      <formula>NOT(ISERROR(SEARCH("Remove Old Sign",A32)))</formula>
    </cfRule>
    <cfRule type="containsText" dxfId="2" priority="4" operator="containsText" text="Move Sign to New Location">
      <formula>NOT(ISERROR(SEARCH("Move Sign to New Location",A32)))</formula>
    </cfRule>
  </conditionalFormatting>
  <conditionalFormatting sqref="A33">
    <cfRule type="containsText" dxfId="1" priority="1" operator="containsText" text="Remove Old Sign">
      <formula>NOT(ISERROR(SEARCH("Remove Old Sign",A33)))</formula>
    </cfRule>
    <cfRule type="containsText" dxfId="0" priority="2" operator="containsText" text="Move Sign to New Location">
      <formula>NOT(ISERROR(SEARCH("Move Sign to New Location",A33)))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25" x14ac:dyDescent="0.45"/>
  <cols>
    <col min="1" max="1" width="17.3984375" style="1" customWidth="1"/>
    <col min="2" max="2" width="9.1328125" style="1"/>
    <col min="3" max="3" width="15.86328125" bestFit="1" customWidth="1"/>
    <col min="4" max="4" width="25.265625" bestFit="1" customWidth="1"/>
    <col min="5" max="5" width="56" customWidth="1"/>
  </cols>
  <sheetData>
    <row r="1" spans="1:7" x14ac:dyDescent="0.4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4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4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4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4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45">
      <c r="D6" s="8" t="s">
        <v>56</v>
      </c>
      <c r="E6" s="7" t="s">
        <v>71</v>
      </c>
    </row>
    <row r="7" spans="1:7" x14ac:dyDescent="0.45">
      <c r="E7" s="7" t="s">
        <v>28</v>
      </c>
    </row>
    <row r="8" spans="1:7" x14ac:dyDescent="0.45">
      <c r="E8" s="7" t="s">
        <v>66</v>
      </c>
    </row>
    <row r="9" spans="1:7" x14ac:dyDescent="0.45">
      <c r="E9" s="7" t="s">
        <v>30</v>
      </c>
    </row>
    <row r="10" spans="1:7" s="1" customFormat="1" x14ac:dyDescent="0.45">
      <c r="E10" s="36" t="s">
        <v>48</v>
      </c>
    </row>
    <row r="11" spans="1:7" x14ac:dyDescent="0.45">
      <c r="E11" s="36" t="s">
        <v>32</v>
      </c>
    </row>
    <row r="12" spans="1:7" x14ac:dyDescent="0.45">
      <c r="E12" s="36" t="s">
        <v>20</v>
      </c>
    </row>
    <row r="13" spans="1:7" x14ac:dyDescent="0.45">
      <c r="E13" s="36" t="s">
        <v>24</v>
      </c>
    </row>
    <row r="14" spans="1:7" x14ac:dyDescent="0.45">
      <c r="E14" s="36" t="s">
        <v>51</v>
      </c>
    </row>
    <row r="15" spans="1:7" x14ac:dyDescent="0.45">
      <c r="E15" s="36" t="s">
        <v>49</v>
      </c>
    </row>
    <row r="16" spans="1:7" x14ac:dyDescent="0.45">
      <c r="E16" s="36" t="s">
        <v>22</v>
      </c>
    </row>
    <row r="17" spans="1:7" x14ac:dyDescent="0.45">
      <c r="E17" s="36" t="s">
        <v>26</v>
      </c>
    </row>
    <row r="18" spans="1:7" x14ac:dyDescent="0.45">
      <c r="E18" s="36" t="s">
        <v>23</v>
      </c>
    </row>
    <row r="19" spans="1:7" x14ac:dyDescent="0.45">
      <c r="E19" s="36" t="s">
        <v>25</v>
      </c>
    </row>
    <row r="20" spans="1:7" x14ac:dyDescent="0.45">
      <c r="A20" s="35"/>
      <c r="B20" s="35"/>
      <c r="C20" s="35"/>
      <c r="D20" s="35"/>
      <c r="E20" s="7"/>
      <c r="F20" s="35"/>
      <c r="G20" s="35"/>
    </row>
    <row r="21" spans="1:7" x14ac:dyDescent="0.45">
      <c r="A21" s="35"/>
      <c r="B21" s="35"/>
      <c r="C21" s="35"/>
      <c r="D21" s="35"/>
      <c r="F21" s="35"/>
      <c r="G21" s="35"/>
    </row>
    <row r="22" spans="1:7" x14ac:dyDescent="0.45">
      <c r="A22" s="35"/>
      <c r="B22" s="35"/>
      <c r="C22" s="35"/>
      <c r="D22" s="35"/>
      <c r="F22" s="35"/>
      <c r="G22" s="35"/>
    </row>
    <row r="23" spans="1:7" x14ac:dyDescent="0.45">
      <c r="A23" s="35"/>
      <c r="B23" s="35"/>
      <c r="C23" s="35"/>
      <c r="D23" s="35"/>
      <c r="F23" s="35"/>
      <c r="G23" s="35"/>
    </row>
    <row r="24" spans="1:7" x14ac:dyDescent="0.45">
      <c r="A24" s="35"/>
      <c r="B24" s="35"/>
      <c r="C24" s="35"/>
      <c r="D24" s="35"/>
      <c r="F24" s="35"/>
      <c r="G24" s="35"/>
    </row>
    <row r="25" spans="1:7" x14ac:dyDescent="0.45">
      <c r="A25" s="35"/>
      <c r="B25" s="35"/>
      <c r="C25" s="35"/>
      <c r="D25" s="35"/>
      <c r="F25" s="35"/>
      <c r="G25" s="35"/>
    </row>
    <row r="26" spans="1:7" x14ac:dyDescent="0.45">
      <c r="A26" s="35"/>
      <c r="B26" s="35"/>
      <c r="C26" s="35"/>
      <c r="D26" s="35"/>
      <c r="F26" s="35"/>
      <c r="G26" s="35"/>
    </row>
    <row r="27" spans="1:7" x14ac:dyDescent="0.45">
      <c r="A27" s="35"/>
      <c r="B27" s="35"/>
      <c r="C27" s="35"/>
      <c r="D27" s="35"/>
      <c r="F27" s="35"/>
      <c r="G27" s="35"/>
    </row>
    <row r="28" spans="1:7" x14ac:dyDescent="0.45">
      <c r="A28" s="35"/>
      <c r="B28" s="35"/>
      <c r="C28" s="35"/>
      <c r="D28" s="35"/>
      <c r="F28" s="35"/>
      <c r="G28" s="35"/>
    </row>
    <row r="29" spans="1:7" x14ac:dyDescent="0.45">
      <c r="A29" s="35"/>
      <c r="B29" s="35"/>
      <c r="C29" s="35"/>
      <c r="D29" s="35"/>
      <c r="F29" s="35"/>
      <c r="G29" s="35"/>
    </row>
    <row r="30" spans="1:7" x14ac:dyDescent="0.45">
      <c r="A30" s="35"/>
      <c r="B30" s="35"/>
      <c r="C30" s="35"/>
      <c r="D30" s="35"/>
      <c r="F30" s="35"/>
      <c r="G30" s="35"/>
    </row>
    <row r="31" spans="1:7" x14ac:dyDescent="0.45">
      <c r="A31" s="35"/>
      <c r="B31" s="35"/>
      <c r="C31" s="35"/>
      <c r="D31" s="35"/>
      <c r="F31" s="35"/>
      <c r="G31" s="35"/>
    </row>
    <row r="32" spans="1:7" x14ac:dyDescent="0.45">
      <c r="A32" s="35"/>
      <c r="B32" s="35"/>
      <c r="C32" s="35"/>
      <c r="D32" s="35"/>
      <c r="F32" s="35"/>
      <c r="G32" s="35"/>
    </row>
    <row r="33" spans="1:7" x14ac:dyDescent="0.45">
      <c r="A33" s="35"/>
      <c r="B33" s="35"/>
      <c r="C33" s="35"/>
      <c r="D33" s="35"/>
      <c r="F33" s="35"/>
      <c r="G33" s="35"/>
    </row>
    <row r="34" spans="1:7" x14ac:dyDescent="0.45">
      <c r="A34" s="35"/>
      <c r="B34" s="35"/>
      <c r="C34" s="35"/>
      <c r="D34" s="35"/>
      <c r="F34" s="35"/>
      <c r="G34" s="35"/>
    </row>
    <row r="35" spans="1:7" x14ac:dyDescent="0.45">
      <c r="A35" s="35"/>
      <c r="B35" s="35"/>
      <c r="C35" s="35"/>
      <c r="D35" s="35"/>
      <c r="F35" s="35"/>
      <c r="G35" s="35"/>
    </row>
    <row r="36" spans="1:7" x14ac:dyDescent="0.45">
      <c r="A36" s="35"/>
      <c r="B36" s="35"/>
      <c r="C36" s="35"/>
      <c r="D36" s="35"/>
      <c r="F36" s="35"/>
      <c r="G36" s="35"/>
    </row>
    <row r="37" spans="1:7" x14ac:dyDescent="0.45">
      <c r="A37" s="35"/>
      <c r="B37" s="35"/>
      <c r="C37" s="35"/>
      <c r="D37" s="35"/>
      <c r="F37" s="35"/>
      <c r="G37" s="35"/>
    </row>
    <row r="38" spans="1:7" x14ac:dyDescent="0.45">
      <c r="A38" s="35"/>
      <c r="B38" s="35"/>
      <c r="C38" s="35"/>
      <c r="D38" s="35"/>
      <c r="F38" s="35"/>
      <c r="G38" s="35"/>
    </row>
    <row r="39" spans="1:7" x14ac:dyDescent="0.4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25" x14ac:dyDescent="0.45"/>
  <cols>
    <col min="1" max="1" width="10.59765625" bestFit="1" customWidth="1"/>
    <col min="2" max="2" width="61.265625" bestFit="1" customWidth="1"/>
    <col min="8" max="8" width="9.73046875" bestFit="1" customWidth="1"/>
    <col min="10" max="10" width="9.73046875" bestFit="1" customWidth="1"/>
  </cols>
  <sheetData>
    <row r="1" spans="1:10" x14ac:dyDescent="0.45">
      <c r="A1" s="4" t="s">
        <v>7</v>
      </c>
      <c r="B1" s="5" t="s">
        <v>0</v>
      </c>
      <c r="H1" s="6"/>
      <c r="J1" s="6"/>
    </row>
    <row r="2" spans="1:10" x14ac:dyDescent="0.4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4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4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4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4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4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4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4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4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4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4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4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4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4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4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4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4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4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4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4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4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4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4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4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4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4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4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4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4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4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4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4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4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4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4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4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4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4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4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4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4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4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4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4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4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4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4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4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4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4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4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4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4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4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4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4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4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4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4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4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4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4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4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4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4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4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4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4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4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4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4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4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4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4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4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4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4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4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4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4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4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4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4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4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4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4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4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4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4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4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4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4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4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4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4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4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4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4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4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4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4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4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4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4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4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4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4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4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4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4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4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4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4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4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4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4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4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4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4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4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4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4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4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4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4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4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4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4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4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4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4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4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4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4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4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4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4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4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4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4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4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4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4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4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4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4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4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4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4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4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4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4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4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4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4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4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4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4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4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4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4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4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4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4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4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4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4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4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4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4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4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4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4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4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4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4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4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4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4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4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4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4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4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4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4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4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4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4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4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4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4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4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4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4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4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4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4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4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4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4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4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4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4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4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4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4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4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4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4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4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4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4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4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4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4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4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4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4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4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4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4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4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4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4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4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4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4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4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4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4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4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4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4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4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4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4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4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4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4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4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4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4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4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4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4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4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4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4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4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4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4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4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4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4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4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4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4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4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4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4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4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4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4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4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4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4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4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4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4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4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4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4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4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4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4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4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4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4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4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4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4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4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4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4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4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4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4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4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4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4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4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4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4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4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4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4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4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4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4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4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4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4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4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4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4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4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4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4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4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4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4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4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4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4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4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4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4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4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4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4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4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4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4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4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4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4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4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4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4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4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4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4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4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4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4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4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4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4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4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4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4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4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4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4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4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4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4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4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4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4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4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4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4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4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4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4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4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4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4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4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4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4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4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4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4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4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4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4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4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4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4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4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4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4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4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4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4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4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4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4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4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4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4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4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4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4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4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4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4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4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4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4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4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4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4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4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4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4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4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4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4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4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4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4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4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4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4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4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4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4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4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4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4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4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4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4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4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4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4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4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4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4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4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4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4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4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4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4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4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4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4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4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4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4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4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4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4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4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4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4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4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4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4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4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4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4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4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4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4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4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4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4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4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4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4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4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4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4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4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4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4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4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4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4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4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4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4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4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4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4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4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4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4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4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4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4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4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4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4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4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4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4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4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4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4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4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4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4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4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4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4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4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4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4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4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4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4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4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4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4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4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4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4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4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4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4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4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4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4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4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4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4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4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4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4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4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4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4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4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4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4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4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4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4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4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4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4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4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4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4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4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4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4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4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4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4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4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4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4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4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4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4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4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4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4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4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4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4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4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4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4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4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4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4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4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4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4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4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4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4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4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4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4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4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4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4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4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4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4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4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4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4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4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4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4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4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4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4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4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4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4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4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4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4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4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4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4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4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4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4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4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4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4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4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4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4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4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4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4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4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4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4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4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4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4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4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4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4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4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4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4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4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4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4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4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4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4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4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4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4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4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4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4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4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4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4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4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4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4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4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4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4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4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4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4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4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4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4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4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4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4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4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4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4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4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4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4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4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4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4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4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4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4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4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4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4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4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4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4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4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4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4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4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4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4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4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4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4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4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4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4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4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4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4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4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4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4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4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4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4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4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4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4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4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4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4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4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4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4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4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4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4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4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4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4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4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4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4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4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4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4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4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4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4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4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4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4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4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4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4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4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4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4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4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4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4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4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4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4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4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4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4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4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4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4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4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4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4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4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4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4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4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4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4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4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4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4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4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4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4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4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4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4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4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4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4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4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4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4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4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4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4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4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4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4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4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4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4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4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4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4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4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4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4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4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4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4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4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4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4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4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4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4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4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4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4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4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4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4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4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4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4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4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4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4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4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4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4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4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4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4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4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4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4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4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4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4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4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4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4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4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4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4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4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4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4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4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4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4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4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4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4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4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4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4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4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4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4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4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4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4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4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4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4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4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4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4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4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4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4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4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4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4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4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4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4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4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4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4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4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4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4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4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4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4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4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4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4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4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4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4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4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4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4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4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4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4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4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4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4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4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4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4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4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4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4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4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4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4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4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4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4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4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4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4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4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4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4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4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4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4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4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4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4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4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4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4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4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4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4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4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4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4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4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4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4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4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4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4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4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4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4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4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4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4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4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4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4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4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4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4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4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4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4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4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4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4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4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4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4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4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4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4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4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4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4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4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4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4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4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4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4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4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4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4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4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4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4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4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4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4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4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4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4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4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4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4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4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4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4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4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4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4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4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4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4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4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4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4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4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4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4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4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4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4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4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4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4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4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4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4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4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4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4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4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4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4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4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4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4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4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4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4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4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4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4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4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4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4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4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4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4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4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4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4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4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4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4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4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4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4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4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4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4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4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4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4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4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4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4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4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4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4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4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4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4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4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4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4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4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4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4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4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4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4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4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4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4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4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4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4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4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4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4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4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4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4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4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4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4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4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4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4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4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4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4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4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4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4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4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4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4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4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4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4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4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4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4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4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4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4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4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4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4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4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2017-08-06T01:44:26Z</dcterms:modified>
</cp:coreProperties>
</file>