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<sst xmlns="http://schemas.openxmlformats.org/spreadsheetml/2006/main" count="113" uniqueCount="85">
  <si>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</si>
  <si>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</si>
  <si>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</si>
  <si>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</si>
  <si>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</si>
  <si>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</si>
  <si>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</si>
  <si>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</si>
  <si>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</si>
  <si>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</si>
  <si>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</si>
  <si>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</si>
  <si>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</si>
  <si>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</si>
  <si>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</si>
  <si>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</si>
  <si>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</si>
  <si>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</si>
  <si>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</si>
  <si>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</si>
  <si>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</si>
  <si>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</si>
  <si>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</si>
  <si>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</si>
  <si>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</si>
  <si>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</si>
  <si>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</si>
  <si>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</si>
  <si>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</si>
  <si>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</si>
  <si>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</si>
  <si>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</si>
  <si>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</si>
  <si>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</si>
  <si>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</si>
  <si>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</si>
  <si>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</si>
  <si>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</si>
  <si>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</si>
  <si>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</si>
  <si>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</si>
  <si>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</si>
  <si>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</si>
  <si>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</si>
  <si>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</si>
  <si>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</si>
  <si>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</si>
  <si>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</si>
  <si>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</si>
  <si>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</si>
  <si>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</si>
  <si>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</si>
  <si>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</si>
  <si>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</si>
  <si>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</si>
  <si>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</si>
  <si>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</si>
  <si>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</si>
  <si>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</si>
  <si>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</si>
  <si>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</si>
  <si>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</si>
  <si>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</si>
  <si>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</si>
  <si>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</si>
  <si>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</si>
  <si>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</si>
  <si>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</si>
  <si>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</si>
  <si>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</si>
  <si>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</si>
  <si>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</si>
  <si>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</si>
  <si>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</si>
  <si>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</si>
  <si>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0174</t>
  </si>
  <si>
    <t>GSF</t>
  </si>
  <si>
    <t>00</t>
  </si>
  <si>
    <t>01</t>
  </si>
  <si>
    <t>02</t>
  </si>
  <si>
    <t>03</t>
  </si>
  <si>
    <t>04</t>
  </si>
  <si>
    <t>?</t>
  </si>
  <si>
    <t>changes were to the calculations of GSF only</t>
  </si>
  <si>
    <t>Corrections to Gross Square Foot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</si>
</sst>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;0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5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164" fontId="25" fillId="0" borderId="20" xfId="44" applyNumberFormat="1" applyFont="1" applyBorder="1" applyAlignment="1">
      <alignment horizontal="center"/>
    </xf>
    <xf numFmtId="164" fontId="25" fillId="0" borderId="21" xfId="44" applyNumberFormat="1" applyFont="1" applyBorder="1" applyAlignment="1">
      <alignment horizontal="center"/>
    </xf>
    <xf numFmtId="164" fontId="25" fillId="0" borderId="20" xfId="44" applyNumberFormat="1" applyFont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F11" sqref="F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75</v>
      </c>
      <c r="C1" s="75"/>
      <c r="F1" s="66" t="s">
        <v>10</v>
      </c>
      <c r="G1" s="18">
        <v>42747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Don &amp; Cathy Jacobs Science Building</v>
      </c>
      <c r="C2" s="76"/>
      <c r="F2" s="67" t="s">
        <v>12</v>
      </c>
      <c r="G2" s="22" t="s">
        <v>58</v>
      </c>
      <c r="J2" s="15">
        <f>G34-J34</f>
        <v>0</v>
      </c>
      <c r="K2" s="15">
        <f>H34-M34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84</v>
      </c>
      <c r="E6" s="50" t="s">
        <v>82</v>
      </c>
      <c r="F6" s="77">
        <v>17571.728430691357</v>
      </c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30" x14ac:dyDescent="0.25">
      <c r="A7" s="48" t="s">
        <v>76</v>
      </c>
      <c r="B7" s="48" t="s">
        <v>78</v>
      </c>
      <c r="C7" s="42" t="s">
        <v>84</v>
      </c>
      <c r="E7" s="50" t="s">
        <v>82</v>
      </c>
      <c r="F7" s="77">
        <v>75098.805063949825</v>
      </c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76</v>
      </c>
      <c r="B8" s="48" t="s">
        <v>79</v>
      </c>
      <c r="C8" s="42" t="s">
        <v>84</v>
      </c>
      <c r="E8" s="50" t="s">
        <v>82</v>
      </c>
      <c r="F8" s="77">
        <v>58170.169597888358</v>
      </c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30" x14ac:dyDescent="0.25">
      <c r="A9" s="48" t="s">
        <v>76</v>
      </c>
      <c r="B9" s="48" t="s">
        <v>80</v>
      </c>
      <c r="C9" s="42" t="s">
        <v>84</v>
      </c>
      <c r="E9" s="50" t="s">
        <v>82</v>
      </c>
      <c r="F9" s="77">
        <v>62211.174157775029</v>
      </c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x14ac:dyDescent="0.25">
      <c r="A10" s="48" t="s">
        <v>76</v>
      </c>
      <c r="B10" s="48" t="s">
        <v>81</v>
      </c>
      <c r="C10" s="42" t="s">
        <v>84</v>
      </c>
      <c r="E10" s="50" t="s">
        <v>82</v>
      </c>
      <c r="F10" s="78">
        <v>28079.153474064595</v>
      </c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30" x14ac:dyDescent="0.25">
      <c r="A11" s="61" t="s">
        <v>76</v>
      </c>
      <c r="B11" s="48"/>
      <c r="C11" s="42" t="s">
        <v>84</v>
      </c>
      <c r="E11" s="50"/>
      <c r="F11" s="79">
        <v>241131</v>
      </c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1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61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61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61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s="41" customFormat="1" x14ac:dyDescent="0.25">
      <c r="A25" s="61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.75" thickBot="1" x14ac:dyDescent="0.3">
      <c r="A32" s="56"/>
      <c r="C32" s="11"/>
      <c r="E32" s="30"/>
      <c r="F32" s="30"/>
      <c r="G32" s="30"/>
      <c r="K32" s="32"/>
      <c r="N32" s="32"/>
    </row>
    <row r="33" spans="1:13" ht="45" x14ac:dyDescent="0.25">
      <c r="A33" s="56"/>
      <c r="C33" s="11"/>
      <c r="E33" s="30"/>
      <c r="F33" s="30"/>
      <c r="G33" s="72" t="s">
        <v>45</v>
      </c>
      <c r="H33" s="73" t="s">
        <v>46</v>
      </c>
      <c r="J33" s="74" t="s">
        <v>40</v>
      </c>
      <c r="K33" s="10"/>
      <c r="L33" s="10"/>
      <c r="M33" s="74" t="s">
        <v>41</v>
      </c>
    </row>
    <row r="34" spans="1:13" ht="15.75" thickBot="1" x14ac:dyDescent="0.3">
      <c r="A34" s="56"/>
      <c r="C34" s="11"/>
      <c r="E34" s="30"/>
      <c r="F34" s="30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6"/>
      <c r="C41" s="11"/>
      <c r="E41" s="30"/>
      <c r="F41" s="30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3"/>
      <c r="G43" s="30"/>
    </row>
    <row r="44" spans="1:13" x14ac:dyDescent="0.25">
      <c r="A44" s="57"/>
      <c r="C44" s="11"/>
      <c r="E44" s="30"/>
      <c r="F44" s="34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6"/>
      <c r="C46" s="11"/>
      <c r="E46" s="30"/>
      <c r="F46" s="33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1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10:G32">
    <cfRule type="containsText" dxfId="52" priority="122" operator="containsText" text="New Tag Required">
      <formula>NOT(ISERROR(SEARCH("New Tag Required",G10)))</formula>
    </cfRule>
  </conditionalFormatting>
  <conditionalFormatting sqref="D6 D8 D10:D99">
    <cfRule type="containsText" dxfId="51" priority="121" operator="containsText" text="Yes">
      <formula>NOT(ISERROR(SEARCH("Yes",D6)))</formula>
    </cfRule>
  </conditionalFormatting>
  <conditionalFormatting sqref="H39:H99 H200:H421 H10:H32">
    <cfRule type="containsText" dxfId="50" priority="109" operator="containsText" text="New Sign Required">
      <formula>NOT(ISERROR(SEARCH("New Sign Required",H10)))</formula>
    </cfRule>
  </conditionalFormatting>
  <conditionalFormatting sqref="G39:G99 G10:H32">
    <cfRule type="containsText" dxfId="49" priority="108" operator="containsText" text="Action Required">
      <formula>NOT(ISERROR(SEARCH("Action Required",G10)))</formula>
    </cfRule>
  </conditionalFormatting>
  <conditionalFormatting sqref="H39:H99">
    <cfRule type="containsText" dxfId="48" priority="107" operator="containsText" text="Action Required">
      <formula>NOT(ISERROR(SEARCH("Action Required",H39)))</formula>
    </cfRule>
  </conditionalFormatting>
  <conditionalFormatting sqref="G6 G35:G38">
    <cfRule type="containsText" dxfId="47" priority="49" operator="containsText" text="New Tag Required">
      <formula>NOT(ISERROR(SEARCH("New Tag Required",G6)))</formula>
    </cfRule>
  </conditionalFormatting>
  <conditionalFormatting sqref="H6 H35:H38">
    <cfRule type="containsText" dxfId="46" priority="47" operator="containsText" text="New Sign Required">
      <formula>NOT(ISERROR(SEARCH("New Sign Required",H6)))</formula>
    </cfRule>
  </conditionalFormatting>
  <conditionalFormatting sqref="G6 G35:G38">
    <cfRule type="containsText" dxfId="45" priority="46" operator="containsText" text="Action Required">
      <formula>NOT(ISERROR(SEARCH("Action Required",G6)))</formula>
    </cfRule>
  </conditionalFormatting>
  <conditionalFormatting sqref="H6 H35:H38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0:D199">
    <cfRule type="containsText" dxfId="40" priority="41" operator="containsText" text="Yes">
      <formula>NOT(ISERROR(SEARCH("Yes",D100)))</formula>
    </cfRule>
  </conditionalFormatting>
  <conditionalFormatting sqref="H100:H199">
    <cfRule type="containsText" dxfId="39" priority="40" operator="containsText" text="New Sign Required">
      <formula>NOT(ISERROR(SEARCH("New Sign Required",H100)))</formula>
    </cfRule>
  </conditionalFormatting>
  <conditionalFormatting sqref="G100:G199">
    <cfRule type="containsText" dxfId="38" priority="39" operator="containsText" text="Action Required">
      <formula>NOT(ISERROR(SEARCH("Action Required",G100)))</formula>
    </cfRule>
  </conditionalFormatting>
  <conditionalFormatting sqref="H100:H199">
    <cfRule type="containsText" dxfId="37" priority="38" operator="containsText" text="Action Required">
      <formula>NOT(ISERROR(SEARCH("Action Required",H100)))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1">
    <cfRule type="cellIs" dxfId="25" priority="14" operator="equal">
      <formula>0</formula>
    </cfRule>
  </conditionalFormatting>
  <conditionalFormatting sqref="M6:M31">
    <cfRule type="cellIs" dxfId="24" priority="13" operator="equal">
      <formula>0</formula>
    </cfRule>
  </conditionalFormatting>
  <conditionalFormatting sqref="J6:J31 M6:M3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4">
    <cfRule type="expression" dxfId="20" priority="9">
      <formula>$J6="Log Issues"</formula>
    </cfRule>
  </conditionalFormatting>
  <conditionalFormatting sqref="N6:N14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0174</v>
      </c>
      <c r="C1" s="39"/>
      <c r="D1" s="17" t="s">
        <v>10</v>
      </c>
      <c r="E1" s="40">
        <f>'KD Changes'!G1</f>
        <v>42747</v>
      </c>
    </row>
    <row r="2" spans="1:10" ht="15" customHeight="1" x14ac:dyDescent="0.25">
      <c r="A2" s="43" t="s">
        <v>8</v>
      </c>
      <c r="B2" s="44" t="str">
        <f>VLOOKUP(B1,[1]BuildingList!A:B,2,FALSE)</f>
        <v>Academic Science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83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2017-01-13T20:00:37Z</dcterms:modified>
</cp:coreProperties>
</file>