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0860" yWindow="18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9" i="1"/>
  <c r="M30" i="1"/>
  <c r="M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9" i="1"/>
  <c r="J30" i="1"/>
  <c r="J31" i="1"/>
  <c r="H34" i="1" l="1"/>
  <c r="G34" i="1"/>
  <c r="M34" i="1" l="1"/>
  <c r="K2" i="1" s="1"/>
  <c r="J3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<sst xmlns="http://schemas.openxmlformats.org/spreadsheetml/2006/main" count="139" uniqueCount="97">
  <si>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</si>
  <si>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</si>
  <si>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</si>
  <si>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</si>
  <si>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</si>
  <si>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</si>
  <si>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</si>
  <si>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</si>
  <si>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</si>
  <si>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</si>
  <si>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</si>
  <si>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</si>
  <si>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</si>
  <si>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</si>
  <si>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</si>
  <si>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</si>
  <si>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</si>
  <si>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</si>
  <si>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</si>
  <si>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</si>
  <si>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</si>
  <si>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</si>
  <si>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</si>
  <si>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</si>
  <si>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</si>
  <si>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</si>
  <si>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</si>
  <si>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</si>
  <si>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</si>
  <si>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</si>
  <si>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</si>
  <si>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</si>
  <si>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</si>
  <si>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</si>
  <si>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</si>
  <si>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</si>
  <si>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</si>
  <si>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</si>
  <si>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</si>
  <si>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</si>
  <si>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</si>
  <si>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</si>
  <si>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</si>
  <si>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</si>
  <si>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</si>
  <si>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</si>
  <si>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</si>
  <si>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</si>
  <si>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</si>
  <si>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</si>
  <si>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</si>
  <si>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</si>
  <si>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</si>
  <si>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</si>
  <si>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</si>
  <si>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</si>
  <si>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</si>
  <si>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</si>
  <si>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</si>
  <si>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</si>
  <si>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</si>
  <si>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</si>
  <si>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</si>
  <si>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</si>
  <si>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</si>
  <si>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</si>
  <si>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</si>
  <si>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</si>
  <si>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</si>
  <si>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</si>
  <si>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</si>
  <si>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</si>
  <si>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</si>
  <si>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0147</t>
  </si>
  <si>
    <t>156</t>
  </si>
  <si>
    <t>01</t>
  </si>
  <si>
    <t>160A</t>
  </si>
  <si>
    <t>XA0100</t>
  </si>
  <si>
    <t>XA0101</t>
  </si>
  <si>
    <t>XA0200</t>
  </si>
  <si>
    <t>Change Label from X0100</t>
  </si>
  <si>
    <t>Change Label from X0101</t>
  </si>
  <si>
    <t>Change Label from X0200</t>
  </si>
  <si>
    <t>new tag required at new door into 160</t>
  </si>
  <si>
    <t>LX-0147-01-156</t>
  </si>
  <si>
    <t>COMPLEX COMMONS - Room 156</t>
  </si>
  <si>
    <t>LX-0147-01-160</t>
  </si>
  <si>
    <t>COMPLEX COMMONS - Room 160</t>
  </si>
  <si>
    <t>LX-0147-01-160A</t>
  </si>
  <si>
    <t>COMPLEX COMMONS - Room 160A</t>
  </si>
  <si>
    <t>02</t>
  </si>
  <si>
    <t>LX-0147-01-XA0100</t>
  </si>
  <si>
    <t xml:space="preserve">COMPLEX COMMONS - South Patio </t>
  </si>
  <si>
    <t>LX-0147-01-XA0101</t>
  </si>
  <si>
    <t xml:space="preserve">COMPLEX COMMONS - East Entrance </t>
  </si>
  <si>
    <t>LX-0147-02-XA0200</t>
  </si>
  <si>
    <t>COMPLEX COMMONS - NW Balcony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</si>
</sst>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zoomScale="90" zoomScaleNormal="90" workbookViewId="0">
      <selection activeCell="C15" sqref="C15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5">
        <v>42066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Complex Commons</v>
      </c>
      <c r="C2" s="72"/>
      <c r="F2" s="24" t="s">
        <v>12</v>
      </c>
      <c r="G2" s="62" t="s">
        <v>62</v>
      </c>
      <c r="J2" s="15">
        <f>G34-J34</f>
        <v>1</v>
      </c>
      <c r="K2" s="15">
        <f>H34-M34</f>
        <v>1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74</v>
      </c>
      <c r="B6" s="28" t="s">
        <v>75</v>
      </c>
      <c r="C6" s="11" t="s">
        <v>22</v>
      </c>
      <c r="D6" s="17" t="s">
        <v>5</v>
      </c>
      <c r="E6" s="37">
        <v>699</v>
      </c>
      <c r="F6" s="37">
        <v>696</v>
      </c>
      <c r="G6" s="34" t="s">
        <v>13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15" x14ac:dyDescent="0.25">
      <c r="A7" s="38">
        <v>160</v>
      </c>
      <c r="B7" s="28" t="s">
        <v>75</v>
      </c>
      <c r="C7" s="11" t="s">
        <v>22</v>
      </c>
      <c r="D7" s="17" t="s">
        <v>5</v>
      </c>
      <c r="E7" s="40">
        <v>14334</v>
      </c>
      <c r="F7" s="40">
        <v>13277</v>
      </c>
      <c r="G7" s="34" t="s">
        <v>2</v>
      </c>
      <c r="H7" s="17" t="s">
        <v>18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28.8" x14ac:dyDescent="0.3">
      <c r="A8" s="38" t="s">
        <v>76</v>
      </c>
      <c r="B8" s="28" t="s">
        <v>75</v>
      </c>
      <c r="C8" s="11" t="s">
        <v>51</v>
      </c>
      <c r="D8" s="17" t="s">
        <v>5</v>
      </c>
      <c r="E8" s="40">
        <v>1511</v>
      </c>
      <c r="F8" s="40">
        <v>2008</v>
      </c>
      <c r="G8" s="34" t="s">
        <v>3</v>
      </c>
      <c r="H8" s="17" t="s">
        <v>2</v>
      </c>
      <c r="I8" s="11" t="s">
        <v>83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38" t="s">
        <v>77</v>
      </c>
      <c r="B9" s="28" t="s">
        <v>75</v>
      </c>
      <c r="C9" s="11" t="s">
        <v>80</v>
      </c>
      <c r="D9" s="17" t="s">
        <v>6</v>
      </c>
      <c r="E9" s="34"/>
      <c r="F9" s="34"/>
      <c r="G9" s="34"/>
      <c r="H9" s="17" t="s">
        <v>13</v>
      </c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x14ac:dyDescent="0.3">
      <c r="A10" s="38" t="s">
        <v>78</v>
      </c>
      <c r="B10" s="28" t="s">
        <v>75</v>
      </c>
      <c r="C10" s="11" t="s">
        <v>81</v>
      </c>
      <c r="D10" s="17" t="s">
        <v>6</v>
      </c>
      <c r="E10" s="34"/>
      <c r="F10" s="34"/>
      <c r="G10" s="34"/>
      <c r="H10" s="17" t="s">
        <v>13</v>
      </c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x14ac:dyDescent="0.3">
      <c r="A11" s="38" t="s">
        <v>79</v>
      </c>
      <c r="B11" s="28" t="s">
        <v>90</v>
      </c>
      <c r="C11" s="11" t="s">
        <v>82</v>
      </c>
      <c r="D11" s="17" t="s">
        <v>6</v>
      </c>
      <c r="E11" s="34"/>
      <c r="F11" s="34"/>
      <c r="G11" s="34"/>
      <c r="H11" s="17" t="s">
        <v>13</v>
      </c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>N/A</v>
      </c>
      <c r="N11" s="35"/>
      <c r="O11" s="10"/>
    </row>
    <row r="12" spans="1:16" ht="15" x14ac:dyDescent="0.25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8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39"/>
      <c r="L13" s="11"/>
      <c r="M13" s="10" t="str">
        <f>IF(H13="No Change","N/A",IF(H13="New Tag Required",Lookup!F:F,IF(H13="Remove Old Sign",Lookup!F:F,IF(H13="N/A","N/A",""))))</f>
        <v/>
      </c>
      <c r="N13" s="39"/>
      <c r="O13" s="11"/>
    </row>
    <row r="14" spans="1:16" ht="15" x14ac:dyDescent="0.25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9"/>
      <c r="L14" s="11"/>
      <c r="M14" s="10" t="str">
        <f>IF(H14="No Change","N/A",IF(H14="New Tag Required",Lookup!F:F,IF(H14="Remove Old Sign",Lookup!F:F,IF(H14="N/A","N/A",""))))</f>
        <v/>
      </c>
      <c r="N14" s="39"/>
      <c r="O14" s="11"/>
    </row>
    <row r="15" spans="1:16" ht="15" x14ac:dyDescent="0.25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9"/>
      <c r="L15" s="11"/>
      <c r="M15" s="10" t="str">
        <f>IF(H15="No Change","N/A",IF(H15="New Tag Required",Lookup!F:F,IF(H15="Remove Old Sign",Lookup!F:F,IF(H15="N/A","N/A",""))))</f>
        <v/>
      </c>
      <c r="N15" s="39"/>
      <c r="O15" s="11"/>
    </row>
    <row r="16" spans="1:16" ht="15" x14ac:dyDescent="0.25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15" x14ac:dyDescent="0.25">
      <c r="A17" s="38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15" x14ac:dyDescent="0.25">
      <c r="A18" s="38"/>
      <c r="C18" s="11"/>
      <c r="E18" s="34"/>
      <c r="F18" s="40"/>
      <c r="G18" s="34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38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38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38"/>
      <c r="C21" s="11"/>
      <c r="E21" s="34"/>
      <c r="F21" s="34"/>
      <c r="G21" s="34"/>
      <c r="J21" s="10" t="str">
        <f>IF(G21="No Change","N/A",IF(G21="New Tag Required",Lookup!F:F,IF(G21="Remove Old Tag",Lookup!F:F,IF(G21="N/A","N/A",""))))</f>
        <v/>
      </c>
      <c r="K21" s="4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ht="15" x14ac:dyDescent="0.25">
      <c r="A22" s="38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41"/>
      <c r="M22" s="10" t="str">
        <f>IF(H22="No Change","N/A",IF(H22="New Tag Required",Lookup!F:F,IF(H22="Remove Old Sign",Lookup!F:F,IF(H22="N/A","N/A",""))))</f>
        <v/>
      </c>
      <c r="N22" s="41"/>
    </row>
    <row r="23" spans="1:15" ht="15" x14ac:dyDescent="0.25">
      <c r="A23" s="38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41"/>
    </row>
    <row r="24" spans="1:15" ht="15" x14ac:dyDescent="0.25">
      <c r="A24" s="36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41"/>
    </row>
    <row r="25" spans="1:15" ht="15" x14ac:dyDescent="0.25">
      <c r="A25" s="36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ht="15" x14ac:dyDescent="0.25">
      <c r="A26" s="36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ht="15" x14ac:dyDescent="0.25">
      <c r="A27" s="36"/>
      <c r="C27" s="11"/>
      <c r="E27" s="34"/>
      <c r="F27" s="34"/>
      <c r="G27" s="34"/>
      <c r="J27" s="10"/>
      <c r="K27" s="41"/>
      <c r="M27" s="10"/>
      <c r="N27" s="41"/>
    </row>
    <row r="28" spans="1:15" ht="15" x14ac:dyDescent="0.25">
      <c r="A28" s="36"/>
      <c r="C28" s="11"/>
      <c r="E28" s="34"/>
      <c r="F28" s="34"/>
      <c r="G28" s="34"/>
      <c r="J28" s="10"/>
      <c r="K28" s="41"/>
      <c r="M28" s="10"/>
      <c r="N28" s="41"/>
    </row>
    <row r="29" spans="1:15" ht="15" x14ac:dyDescent="0.25">
      <c r="A29" s="36"/>
      <c r="C29" s="11"/>
      <c r="E29" s="34"/>
      <c r="F29" s="34"/>
      <c r="G29" s="34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ht="15" x14ac:dyDescent="0.25">
      <c r="A30" s="36"/>
      <c r="C30" s="11"/>
      <c r="E30" s="34"/>
      <c r="F30" s="34"/>
      <c r="G30" s="34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ht="15" x14ac:dyDescent="0.25">
      <c r="A31" s="36"/>
      <c r="C31" s="11"/>
      <c r="E31" s="34"/>
      <c r="F31" s="34"/>
      <c r="G31" s="34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ht="15.75" thickBot="1" x14ac:dyDescent="0.3">
      <c r="A32" s="36"/>
      <c r="C32" s="11"/>
      <c r="E32" s="34"/>
      <c r="F32" s="34"/>
      <c r="G32" s="34"/>
      <c r="K32" s="41"/>
      <c r="N32" s="41"/>
    </row>
    <row r="33" spans="1:13" ht="45" x14ac:dyDescent="0.25">
      <c r="A33" s="36"/>
      <c r="C33" s="11"/>
      <c r="E33" s="34"/>
      <c r="F33" s="34"/>
      <c r="G33" s="42" t="s">
        <v>47</v>
      </c>
      <c r="H33" s="43" t="s">
        <v>48</v>
      </c>
      <c r="J33" s="44" t="s">
        <v>42</v>
      </c>
      <c r="K33" s="10"/>
      <c r="L33" s="10"/>
      <c r="M33" s="44" t="s">
        <v>43</v>
      </c>
    </row>
    <row r="34" spans="1:13" ht="15.75" thickBot="1" x14ac:dyDescent="0.3">
      <c r="A34" s="36"/>
      <c r="C34" s="11"/>
      <c r="E34" s="34"/>
      <c r="F34" s="34"/>
      <c r="G34" s="14">
        <f>COUNTIF(G6:G33,"New Tag Required")</f>
        <v>1</v>
      </c>
      <c r="H34" s="13">
        <f>COUNTIF(H6:H33,"New Sign Required")</f>
        <v>1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ht="15" x14ac:dyDescent="0.25">
      <c r="A35" s="36"/>
      <c r="C35" s="11"/>
      <c r="E35" s="34"/>
      <c r="F35" s="34"/>
      <c r="G35" s="34"/>
    </row>
    <row r="36" spans="1:13" ht="15" x14ac:dyDescent="0.25">
      <c r="A36" s="36"/>
      <c r="C36" s="11"/>
      <c r="E36" s="34"/>
      <c r="F36" s="34"/>
      <c r="G36" s="34"/>
    </row>
    <row r="37" spans="1:13" x14ac:dyDescent="0.3">
      <c r="A37" s="36"/>
      <c r="C37" s="11"/>
      <c r="E37" s="34"/>
      <c r="F37" s="34"/>
      <c r="G37" s="34"/>
    </row>
    <row r="38" spans="1:13" x14ac:dyDescent="0.3">
      <c r="A38" s="36"/>
      <c r="C38" s="11"/>
      <c r="E38" s="34"/>
      <c r="F38" s="34"/>
      <c r="G38" s="34"/>
    </row>
    <row r="39" spans="1:13" x14ac:dyDescent="0.3">
      <c r="A39" s="36"/>
      <c r="C39" s="11"/>
      <c r="E39" s="34"/>
      <c r="F39" s="34"/>
      <c r="G39" s="34"/>
    </row>
    <row r="40" spans="1:13" x14ac:dyDescent="0.3">
      <c r="A40" s="36"/>
      <c r="C40" s="11"/>
      <c r="E40" s="34"/>
      <c r="F40" s="34"/>
      <c r="G40" s="34"/>
    </row>
    <row r="41" spans="1:13" x14ac:dyDescent="0.3">
      <c r="A41" s="36"/>
      <c r="C41" s="11"/>
      <c r="E41" s="34"/>
      <c r="F41" s="34"/>
      <c r="G41" s="34"/>
    </row>
    <row r="42" spans="1:13" x14ac:dyDescent="0.3">
      <c r="A42" s="45"/>
      <c r="C42" s="11"/>
      <c r="E42" s="34"/>
      <c r="F42" s="46"/>
      <c r="G42" s="34"/>
    </row>
    <row r="43" spans="1:13" x14ac:dyDescent="0.3">
      <c r="A43" s="45"/>
      <c r="C43" s="11"/>
      <c r="E43" s="34"/>
      <c r="F43" s="46"/>
      <c r="G43" s="34"/>
    </row>
    <row r="44" spans="1:13" x14ac:dyDescent="0.3">
      <c r="A44" s="45"/>
      <c r="C44" s="11"/>
      <c r="E44" s="34"/>
      <c r="F44" s="47"/>
      <c r="G44" s="34"/>
    </row>
    <row r="45" spans="1:13" x14ac:dyDescent="0.3">
      <c r="A45" s="36"/>
      <c r="C45" s="11"/>
      <c r="E45" s="34"/>
      <c r="F45" s="46"/>
      <c r="G45" s="34"/>
    </row>
    <row r="46" spans="1:13" x14ac:dyDescent="0.3">
      <c r="A46" s="36"/>
      <c r="C46" s="11"/>
      <c r="E46" s="34"/>
      <c r="F46" s="46"/>
      <c r="G46" s="34"/>
    </row>
    <row r="47" spans="1:13" x14ac:dyDescent="0.3">
      <c r="A47" s="48"/>
      <c r="C47" s="11"/>
      <c r="E47" s="34"/>
      <c r="F47" s="34"/>
      <c r="G47" s="34"/>
    </row>
    <row r="48" spans="1:13" x14ac:dyDescent="0.3">
      <c r="A48" s="48"/>
      <c r="C48" s="11"/>
      <c r="E48" s="34"/>
      <c r="F48" s="34"/>
      <c r="G48" s="34"/>
    </row>
    <row r="49" spans="1:7" x14ac:dyDescent="0.3">
      <c r="A49" s="48"/>
      <c r="C49" s="11"/>
      <c r="E49" s="34"/>
      <c r="F49" s="34"/>
      <c r="G49" s="34"/>
    </row>
    <row r="50" spans="1:7" x14ac:dyDescent="0.3">
      <c r="A50" s="48"/>
      <c r="C50" s="11"/>
      <c r="E50" s="34"/>
      <c r="F50" s="34"/>
      <c r="G50" s="34"/>
    </row>
    <row r="51" spans="1:7" x14ac:dyDescent="0.3">
      <c r="A51" s="49"/>
      <c r="C51" s="11"/>
      <c r="E51" s="34"/>
      <c r="F51" s="40"/>
      <c r="G51" s="34"/>
    </row>
    <row r="52" spans="1:7" x14ac:dyDescent="0.3">
      <c r="A52" s="48"/>
      <c r="C52" s="11"/>
      <c r="E52" s="34"/>
      <c r="F52" s="34"/>
      <c r="G52" s="34"/>
    </row>
    <row r="53" spans="1:7" x14ac:dyDescent="0.3">
      <c r="A53" s="48"/>
      <c r="C53" s="11"/>
      <c r="E53" s="34"/>
      <c r="F53" s="34"/>
      <c r="G53" s="34"/>
    </row>
    <row r="54" spans="1:7" x14ac:dyDescent="0.3">
      <c r="A54" s="36"/>
      <c r="C54" s="11"/>
      <c r="E54" s="34"/>
      <c r="F54" s="34"/>
      <c r="G54" s="34"/>
    </row>
    <row r="55" spans="1:7" x14ac:dyDescent="0.3">
      <c r="A55" s="36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x14ac:dyDescent="0.3">
      <c r="C20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">
    <cfRule type="containsText" dxfId="47" priority="126" operator="containsText" text="New Tag Required">
      <formula>NOT(ISERROR(SEARCH("New Tag Required",G39)))</formula>
    </cfRule>
  </conditionalFormatting>
  <conditionalFormatting sqref="D39:D99">
    <cfRule type="containsText" dxfId="46" priority="125" operator="containsText" text="Yes">
      <formula>NOT(ISERROR(SEARCH("Yes",D39)))</formula>
    </cfRule>
  </conditionalFormatting>
  <conditionalFormatting sqref="H39:H99 H200:H421">
    <cfRule type="containsText" dxfId="45" priority="113" operator="containsText" text="New Sign Required">
      <formula>NOT(ISERROR(SEARCH("New Sign Required",H39)))</formula>
    </cfRule>
  </conditionalFormatting>
  <conditionalFormatting sqref="G39:G99">
    <cfRule type="containsText" dxfId="44" priority="112" operator="containsText" text="Action Required">
      <formula>NOT(ISERROR(SEARCH("Action Required",G39)))</formula>
    </cfRule>
  </conditionalFormatting>
  <conditionalFormatting sqref="H39:H99">
    <cfRule type="containsText" dxfId="43" priority="111" operator="containsText" text="Action Required">
      <formula>NOT(ISERROR(SEARCH("Action Required",H39)))</formula>
    </cfRule>
  </conditionalFormatting>
  <conditionalFormatting sqref="G7:G32 G35:G38">
    <cfRule type="containsText" dxfId="42" priority="53" operator="containsText" text="New Tag Required">
      <formula>NOT(ISERROR(SEARCH("New Tag Required",G7)))</formula>
    </cfRule>
  </conditionalFormatting>
  <conditionalFormatting sqref="D7:D38">
    <cfRule type="containsText" dxfId="41" priority="52" operator="containsText" text="Yes">
      <formula>NOT(ISERROR(SEARCH("Yes",D7)))</formula>
    </cfRule>
  </conditionalFormatting>
  <conditionalFormatting sqref="H35:H38 H7:H32">
    <cfRule type="containsText" dxfId="40" priority="51" operator="containsText" text="New Sign Required">
      <formula>NOT(ISERROR(SEARCH("New Sign Required",H7)))</formula>
    </cfRule>
  </conditionalFormatting>
  <conditionalFormatting sqref="G7:G32 G35:G38">
    <cfRule type="containsText" dxfId="39" priority="50" operator="containsText" text="Action Required">
      <formula>NOT(ISERROR(SEARCH("Action Required",G7)))</formula>
    </cfRule>
  </conditionalFormatting>
  <conditionalFormatting sqref="H35:H38 H7:H32">
    <cfRule type="containsText" dxfId="38" priority="49" operator="containsText" text="Action Required">
      <formula>NOT(ISERROR(SEARCH("Action Required",H7)))</formula>
    </cfRule>
  </conditionalFormatting>
  <conditionalFormatting sqref="D100:D199">
    <cfRule type="containsText" dxfId="37" priority="45" operator="containsText" text="Yes">
      <formula>NOT(ISERROR(SEARCH("Yes",D100)))</formula>
    </cfRule>
  </conditionalFormatting>
  <conditionalFormatting sqref="H100:H199">
    <cfRule type="containsText" dxfId="36" priority="44" operator="containsText" text="New Sign Required">
      <formula>NOT(ISERROR(SEARCH("New Sign Required",H100)))</formula>
    </cfRule>
  </conditionalFormatting>
  <conditionalFormatting sqref="G100:G199">
    <cfRule type="containsText" dxfId="35" priority="43" operator="containsText" text="Action Required">
      <formula>NOT(ISERROR(SEARCH("Action Required",G100)))</formula>
    </cfRule>
  </conditionalFormatting>
  <conditionalFormatting sqref="H100:H199">
    <cfRule type="containsText" dxfId="34" priority="42" operator="containsText" text="Action Required">
      <formula>NOT(ISERROR(SEARCH("Action Required",H100)))</formula>
    </cfRule>
  </conditionalFormatting>
  <conditionalFormatting sqref="D6">
    <cfRule type="containsText" dxfId="33" priority="39" operator="containsText" text="Yes">
      <formula>NOT(ISERROR(SEARCH("Yes",D6)))</formula>
    </cfRule>
  </conditionalFormatting>
  <conditionalFormatting sqref="J2:N2">
    <cfRule type="cellIs" dxfId="32" priority="19" operator="notEqual">
      <formula>0</formula>
    </cfRule>
  </conditionalFormatting>
  <conditionalFormatting sqref="J6:J31">
    <cfRule type="cellIs" dxfId="31" priority="18" operator="equal">
      <formula>0</formula>
    </cfRule>
  </conditionalFormatting>
  <conditionalFormatting sqref="M6:M31">
    <cfRule type="cellIs" dxfId="30" priority="17" operator="equal">
      <formula>0</formula>
    </cfRule>
  </conditionalFormatting>
  <conditionalFormatting sqref="J6:J31 M6:M31">
    <cfRule type="cellIs" dxfId="29" priority="14" operator="equal">
      <formula>"In Progress"</formula>
    </cfRule>
    <cfRule type="cellIs" dxfId="28" priority="15" operator="equal">
      <formula>"Log Issues"</formula>
    </cfRule>
    <cfRule type="cellIs" dxfId="27" priority="16" operator="equal">
      <formula>"N/A"</formula>
    </cfRule>
  </conditionalFormatting>
  <conditionalFormatting sqref="K6:L12">
    <cfRule type="expression" dxfId="26" priority="13">
      <formula>$J6="Log Issues"</formula>
    </cfRule>
  </conditionalFormatting>
  <conditionalFormatting sqref="N6:N12">
    <cfRule type="expression" dxfId="25" priority="12">
      <formula>$M6="Log Issues"</formula>
    </cfRule>
  </conditionalFormatting>
  <conditionalFormatting sqref="G6">
    <cfRule type="containsText" dxfId="24" priority="11" operator="containsText" text="New Tag Required">
      <formula>NOT(ISERROR(SEARCH("New Tag Required",G6)))</formula>
    </cfRule>
  </conditionalFormatting>
  <conditionalFormatting sqref="H6">
    <cfRule type="containsText" dxfId="23" priority="10" operator="containsText" text="New Sign Required">
      <formula>NOT(ISERROR(SEARCH("New Sign Required",H6)))</formula>
    </cfRule>
  </conditionalFormatting>
  <conditionalFormatting sqref="G6">
    <cfRule type="containsText" dxfId="22" priority="9" operator="containsText" text="Action Required">
      <formula>NOT(ISERROR(SEARCH("Action Required",G6)))</formula>
    </cfRule>
  </conditionalFormatting>
  <conditionalFormatting sqref="H6">
    <cfRule type="containsText" dxfId="21" priority="8" operator="containsText" text="Action Required">
      <formula>NOT(ISERROR(SEARCH("Action Required",H6)))</formula>
    </cfRule>
  </conditionalFormatting>
  <conditionalFormatting sqref="H1:H1048576">
    <cfRule type="containsText" dxfId="20" priority="6" operator="containsText" text="Remove Old Sign">
      <formula>NOT(ISERROR(SEARCH("Remove Old Sign",H1)))</formula>
    </cfRule>
    <cfRule type="containsText" dxfId="19" priority="7" operator="containsText" text="Move Sign to New Location">
      <formula>NOT(ISERROR(SEARCH("Move Sign to New Location",H1)))</formula>
    </cfRule>
  </conditionalFormatting>
  <conditionalFormatting sqref="G3:G1048576">
    <cfRule type="containsText" dxfId="18" priority="5" operator="containsText" text="Remove Old Tag">
      <formula>NOT(ISERROR(SEARCH("Remove Old Tag",G3)))</formula>
    </cfRule>
  </conditionalFormatting>
  <conditionalFormatting sqref="G1:G2">
    <cfRule type="containsText" dxfId="17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>
          <x14:formula1>
            <xm:f>Lookup!$E$1:$E$18</xm:f>
          </x14:formula1>
          <xm:sqref>C6:C199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4" sqref="F14"/>
    </sheetView>
  </sheetViews>
  <sheetFormatPr defaultColWidth="9.109375" defaultRowHeight="14.4" x14ac:dyDescent="0.3"/>
  <cols>
    <col min="1" max="1" width="22.44140625" style="63" bestFit="1" customWidth="1"/>
    <col min="2" max="2" width="37.664062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0147</v>
      </c>
      <c r="C1" s="54"/>
      <c r="D1" s="18" t="s">
        <v>10</v>
      </c>
      <c r="E1" s="55">
        <f>'KD Changes'!G1</f>
        <v>42066</v>
      </c>
    </row>
    <row r="2" spans="1:10" ht="15" customHeight="1" x14ac:dyDescent="0.25">
      <c r="A2" s="58" t="s">
        <v>8</v>
      </c>
      <c r="B2" s="59" t="str">
        <f>VLOOKUP(B1,[1]BuildingList!A:B,2,FALSE)</f>
        <v>Complex Commons</v>
      </c>
      <c r="C2" s="60"/>
      <c r="D2" s="61" t="s">
        <v>12</v>
      </c>
      <c r="E2" s="62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84</v>
      </c>
      <c r="B6" s="1" t="s">
        <v>85</v>
      </c>
      <c r="C6" s="56" t="s">
        <v>71</v>
      </c>
      <c r="D6" s="37">
        <v>696</v>
      </c>
      <c r="G6" s="32"/>
      <c r="H6" s="32"/>
      <c r="I6" s="56"/>
      <c r="J6" s="56"/>
    </row>
    <row r="7" spans="1:10" x14ac:dyDescent="0.3">
      <c r="A7" s="1" t="s">
        <v>86</v>
      </c>
      <c r="B7" s="1" t="s">
        <v>87</v>
      </c>
      <c r="C7" s="56" t="s">
        <v>71</v>
      </c>
      <c r="D7" s="40">
        <v>13277</v>
      </c>
      <c r="G7" s="32"/>
      <c r="H7" s="32"/>
      <c r="I7" s="56"/>
      <c r="J7" s="56"/>
    </row>
    <row r="8" spans="1:10" ht="15" customHeight="1" x14ac:dyDescent="0.25">
      <c r="A8" s="1" t="s">
        <v>88</v>
      </c>
      <c r="B8" s="1" t="s">
        <v>89</v>
      </c>
      <c r="C8" s="56" t="s">
        <v>69</v>
      </c>
      <c r="D8" s="40">
        <v>2008</v>
      </c>
      <c r="G8" s="32"/>
      <c r="H8" s="32"/>
      <c r="I8" s="56"/>
      <c r="J8" s="56"/>
    </row>
    <row r="9" spans="1:10" x14ac:dyDescent="0.3">
      <c r="A9" s="1" t="s">
        <v>91</v>
      </c>
      <c r="B9" s="1" t="s">
        <v>92</v>
      </c>
      <c r="C9" s="56" t="s">
        <v>69</v>
      </c>
      <c r="D9" s="56">
        <v>4537</v>
      </c>
      <c r="G9" s="32"/>
      <c r="H9" s="32"/>
      <c r="I9" s="56"/>
      <c r="J9" s="56"/>
    </row>
    <row r="10" spans="1:10" x14ac:dyDescent="0.3">
      <c r="A10" s="1" t="s">
        <v>93</v>
      </c>
      <c r="B10" s="1" t="s">
        <v>94</v>
      </c>
      <c r="C10" s="56" t="s">
        <v>69</v>
      </c>
      <c r="D10" s="56">
        <v>482</v>
      </c>
      <c r="F10" s="65"/>
      <c r="G10" s="32"/>
      <c r="H10" s="32"/>
    </row>
    <row r="11" spans="1:10" ht="15" x14ac:dyDescent="0.25">
      <c r="A11" s="1" t="s">
        <v>95</v>
      </c>
      <c r="B11" s="1" t="s">
        <v>96</v>
      </c>
      <c r="C11" s="56" t="s">
        <v>69</v>
      </c>
      <c r="D11" s="56">
        <v>5027</v>
      </c>
      <c r="F11" s="65"/>
      <c r="G11" s="32"/>
      <c r="H11" s="32"/>
    </row>
    <row r="12" spans="1:10" ht="15" x14ac:dyDescent="0.25">
      <c r="A12" s="56"/>
      <c r="B12" s="57"/>
      <c r="F12" s="65"/>
      <c r="G12" s="32"/>
      <c r="H12" s="32"/>
    </row>
    <row r="13" spans="1:10" ht="15" x14ac:dyDescent="0.25">
      <c r="A13" s="56"/>
      <c r="B13" s="56"/>
      <c r="F13" s="65"/>
      <c r="G13" s="32"/>
      <c r="H13" s="32"/>
    </row>
    <row r="14" spans="1:10" ht="15" x14ac:dyDescent="0.25">
      <c r="A14" s="56"/>
      <c r="B14" s="57"/>
      <c r="F14" s="65"/>
      <c r="G14" s="32"/>
      <c r="H14" s="32"/>
    </row>
    <row r="15" spans="1:10" ht="15" x14ac:dyDescent="0.25">
      <c r="A15" s="56"/>
      <c r="B15" s="56"/>
      <c r="F15" s="65"/>
      <c r="G15" s="32"/>
      <c r="H15" s="32"/>
    </row>
    <row r="16" spans="1:10" ht="15" x14ac:dyDescent="0.25">
      <c r="A16" s="56"/>
      <c r="B16" s="57"/>
      <c r="F16" s="65"/>
      <c r="G16" s="32"/>
      <c r="H16" s="32"/>
    </row>
    <row r="17" spans="1:8" ht="15" x14ac:dyDescent="0.25">
      <c r="A17" s="56"/>
      <c r="B17" s="56"/>
      <c r="F17" s="65"/>
      <c r="G17" s="32"/>
      <c r="H17" s="32"/>
    </row>
    <row r="18" spans="1:8" ht="15" x14ac:dyDescent="0.25">
      <c r="A18" s="56"/>
      <c r="B18" s="56"/>
      <c r="F18" s="65"/>
      <c r="G18" s="32"/>
      <c r="H18" s="32"/>
    </row>
    <row r="19" spans="1:8" ht="15" x14ac:dyDescent="0.25">
      <c r="A19" s="56"/>
      <c r="B19" s="56"/>
      <c r="F19" s="65"/>
      <c r="G19" s="32"/>
      <c r="H19" s="32"/>
    </row>
    <row r="20" spans="1:8" ht="15" x14ac:dyDescent="0.25">
      <c r="A20" s="56"/>
      <c r="B20" s="56"/>
      <c r="F20" s="65"/>
      <c r="G20" s="32"/>
      <c r="H20" s="32"/>
    </row>
    <row r="21" spans="1:8" ht="15" x14ac:dyDescent="0.25">
      <c r="A21" s="56"/>
      <c r="B21" s="56"/>
      <c r="F21" s="66"/>
      <c r="G21" s="32"/>
      <c r="H21" s="32"/>
    </row>
    <row r="22" spans="1:8" ht="15" x14ac:dyDescent="0.25">
      <c r="A22" s="56"/>
      <c r="B22" s="56"/>
      <c r="F22" s="65"/>
      <c r="G22" s="32"/>
      <c r="H22" s="32"/>
    </row>
    <row r="23" spans="1:8" ht="15" x14ac:dyDescent="0.25">
      <c r="A23" s="56"/>
      <c r="B23" s="56"/>
      <c r="F23" s="65"/>
      <c r="G23" s="32"/>
      <c r="H23" s="32"/>
    </row>
    <row r="24" spans="1:8" ht="15" x14ac:dyDescent="0.25">
      <c r="A24" s="56"/>
      <c r="B24" s="56"/>
      <c r="F24" s="65"/>
      <c r="G24" s="32"/>
      <c r="H24" s="32"/>
    </row>
    <row r="25" spans="1:8" ht="15" x14ac:dyDescent="0.25">
      <c r="A25" s="56"/>
      <c r="B25" s="56"/>
      <c r="F25" s="65"/>
      <c r="G25" s="32"/>
      <c r="H25" s="32"/>
    </row>
    <row r="26" spans="1:8" ht="15" x14ac:dyDescent="0.25">
      <c r="A26" s="56"/>
      <c r="B26" s="56"/>
      <c r="F26" s="65"/>
      <c r="G26" s="32"/>
      <c r="H26" s="32"/>
    </row>
    <row r="27" spans="1:8" ht="15" x14ac:dyDescent="0.25">
      <c r="A27" s="56"/>
      <c r="B27" s="56"/>
      <c r="F27" s="65"/>
      <c r="G27" s="32"/>
      <c r="H27" s="32"/>
    </row>
    <row r="28" spans="1:8" ht="15" x14ac:dyDescent="0.25">
      <c r="A28" s="56"/>
      <c r="B28" s="56"/>
      <c r="F28" s="65"/>
      <c r="G28" s="32"/>
      <c r="H28" s="32"/>
    </row>
    <row r="29" spans="1:8" ht="15" x14ac:dyDescent="0.25">
      <c r="A29" s="56"/>
      <c r="B29" s="56"/>
      <c r="F29" s="65"/>
      <c r="G29" s="32"/>
      <c r="H29" s="32"/>
    </row>
    <row r="30" spans="1:8" ht="15" x14ac:dyDescent="0.25">
      <c r="A30" s="56"/>
      <c r="B30" s="56"/>
      <c r="F30" s="65"/>
      <c r="G30" s="32"/>
      <c r="H30" s="32"/>
    </row>
    <row r="31" spans="1:8" ht="15" x14ac:dyDescent="0.25">
      <c r="A31" s="64"/>
      <c r="E31" s="65"/>
      <c r="F31" s="65"/>
      <c r="G31" s="32"/>
      <c r="H31" s="32"/>
    </row>
    <row r="32" spans="1:8" ht="15" x14ac:dyDescent="0.25">
      <c r="A32" s="64"/>
      <c r="E32" s="65"/>
      <c r="F32" s="65"/>
      <c r="G32" s="32"/>
      <c r="H32" s="32"/>
    </row>
    <row r="33" spans="1:8" ht="15" x14ac:dyDescent="0.25">
      <c r="A33" s="64"/>
      <c r="E33" s="65"/>
      <c r="F33" s="65"/>
      <c r="G33" s="32"/>
      <c r="H33" s="32"/>
    </row>
    <row r="34" spans="1:8" ht="15" x14ac:dyDescent="0.25">
      <c r="A34" s="64"/>
      <c r="E34" s="65"/>
      <c r="F34" s="65"/>
      <c r="G34" s="32"/>
      <c r="H34" s="32"/>
    </row>
    <row r="35" spans="1:8" ht="15" x14ac:dyDescent="0.25">
      <c r="A35" s="64"/>
      <c r="E35" s="65"/>
      <c r="F35" s="65"/>
      <c r="G35" s="32"/>
      <c r="H35" s="32"/>
    </row>
    <row r="36" spans="1:8" ht="15" x14ac:dyDescent="0.25">
      <c r="A36" s="64"/>
      <c r="E36" s="65"/>
      <c r="F36" s="65"/>
      <c r="G36" s="32"/>
      <c r="H36" s="32"/>
    </row>
    <row r="37" spans="1:8" ht="15" x14ac:dyDescent="0.25">
      <c r="A37" s="64"/>
      <c r="E37" s="65"/>
      <c r="F37" s="65"/>
      <c r="G37" s="32"/>
      <c r="H37" s="32"/>
    </row>
    <row r="38" spans="1:8" ht="15" x14ac:dyDescent="0.25">
      <c r="A38" s="64"/>
      <c r="E38" s="65"/>
      <c r="F38" s="65"/>
      <c r="G38" s="32"/>
      <c r="H38" s="32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6" priority="16" operator="containsText" text="New Tag Required">
      <formula>NOT(ISERROR(SEARCH("New Tag Required",G39)))</formula>
    </cfRule>
  </conditionalFormatting>
  <conditionalFormatting sqref="D49:D98">
    <cfRule type="containsText" dxfId="15" priority="15" operator="containsText" text="Yes">
      <formula>NOT(ISERROR(SEARCH("Yes",D49)))</formula>
    </cfRule>
  </conditionalFormatting>
  <conditionalFormatting sqref="H39:H98 H199:H420">
    <cfRule type="containsText" dxfId="14" priority="14" operator="containsText" text="New Sign Required">
      <formula>NOT(ISERROR(SEARCH("New Sign Required",H39)))</formula>
    </cfRule>
  </conditionalFormatting>
  <conditionalFormatting sqref="G39:G98">
    <cfRule type="containsText" dxfId="13" priority="13" operator="containsText" text="Action Required">
      <formula>NOT(ISERROR(SEARCH("Action Required",G39)))</formula>
    </cfRule>
  </conditionalFormatting>
  <conditionalFormatting sqref="H39:H98">
    <cfRule type="containsText" dxfId="12" priority="12" operator="containsText" text="Action Required">
      <formula>NOT(ISERROR(SEARCH("Action Required",H39)))</formula>
    </cfRule>
  </conditionalFormatting>
  <conditionalFormatting sqref="D99:D198">
    <cfRule type="containsText" dxfId="11" priority="7" operator="containsText" text="Yes">
      <formula>NOT(ISERROR(SEARCH("Yes",D99)))</formula>
    </cfRule>
  </conditionalFormatting>
  <conditionalFormatting sqref="H99:H198">
    <cfRule type="containsText" dxfId="10" priority="6" operator="containsText" text="New Sign Required">
      <formula>NOT(ISERROR(SEARCH("New Sign Required",H99)))</formula>
    </cfRule>
  </conditionalFormatting>
  <conditionalFormatting sqref="G99:G198">
    <cfRule type="containsText" dxfId="9" priority="5" operator="containsText" text="Action Required">
      <formula>NOT(ISERROR(SEARCH("Action Required",G99)))</formula>
    </cfRule>
  </conditionalFormatting>
  <conditionalFormatting sqref="H99:H198">
    <cfRule type="containsText" dxfId="8" priority="4" operator="containsText" text="Action Required">
      <formula>NOT(ISERROR(SEARCH("Action Required",H99)))</formula>
    </cfRule>
  </conditionalFormatting>
  <conditionalFormatting sqref="H1:H4 H39:H1048576 G5:G38">
    <cfRule type="containsText" dxfId="7" priority="2" operator="containsText" text="Remove Old Sign">
      <formula>NOT(ISERROR(SEARCH("Remove Old Sign",G1)))</formula>
    </cfRule>
    <cfRule type="containsText" dxfId="6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5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1" t="s">
        <v>50</v>
      </c>
    </row>
    <row r="10" spans="1:7" s="1" customFormat="1" x14ac:dyDescent="0.25">
      <c r="E10" s="51" t="s">
        <v>33</v>
      </c>
    </row>
    <row r="11" spans="1:7" x14ac:dyDescent="0.25">
      <c r="E11" s="51" t="s">
        <v>20</v>
      </c>
    </row>
    <row r="12" spans="1:7" x14ac:dyDescent="0.25">
      <c r="E12" s="51" t="s">
        <v>24</v>
      </c>
    </row>
    <row r="13" spans="1:7" x14ac:dyDescent="0.25">
      <c r="E13" s="51" t="s">
        <v>53</v>
      </c>
    </row>
    <row r="14" spans="1:7" x14ac:dyDescent="0.25">
      <c r="E14" s="51" t="s">
        <v>51</v>
      </c>
    </row>
    <row r="15" spans="1:7" x14ac:dyDescent="0.25">
      <c r="E15" s="51" t="s">
        <v>22</v>
      </c>
    </row>
    <row r="16" spans="1:7" x14ac:dyDescent="0.25">
      <c r="E16" s="51" t="s">
        <v>26</v>
      </c>
    </row>
    <row r="17" spans="1:7" x14ac:dyDescent="0.25">
      <c r="E17" s="51" t="s">
        <v>23</v>
      </c>
    </row>
    <row r="18" spans="1:7" x14ac:dyDescent="0.25">
      <c r="E18" s="51" t="s">
        <v>25</v>
      </c>
    </row>
    <row r="19" spans="1:7" x14ac:dyDescent="0.25">
      <c r="E19" s="7"/>
    </row>
    <row r="20" spans="1:7" x14ac:dyDescent="0.25">
      <c r="A20" s="50"/>
      <c r="B20" s="50"/>
      <c r="C20" s="50"/>
      <c r="D20" s="50"/>
      <c r="F20" s="50"/>
      <c r="G20" s="50"/>
    </row>
    <row r="21" spans="1:7" x14ac:dyDescent="0.25">
      <c r="A21" s="50"/>
      <c r="B21" s="50"/>
      <c r="C21" s="50"/>
      <c r="D21" s="50"/>
      <c r="F21" s="50"/>
      <c r="G21" s="50"/>
    </row>
    <row r="22" spans="1:7" x14ac:dyDescent="0.25">
      <c r="A22" s="50"/>
      <c r="B22" s="50"/>
      <c r="C22" s="50"/>
      <c r="D22" s="50"/>
      <c r="F22" s="50"/>
      <c r="G22" s="50"/>
    </row>
    <row r="23" spans="1:7" x14ac:dyDescent="0.25">
      <c r="A23" s="50"/>
      <c r="B23" s="50"/>
      <c r="C23" s="50"/>
      <c r="D23" s="50"/>
      <c r="F23" s="50"/>
      <c r="G23" s="50"/>
    </row>
    <row r="24" spans="1:7" x14ac:dyDescent="0.25">
      <c r="A24" s="50"/>
      <c r="B24" s="50"/>
      <c r="C24" s="50"/>
      <c r="D24" s="50"/>
      <c r="F24" s="50"/>
      <c r="G24" s="50"/>
    </row>
    <row r="25" spans="1:7" x14ac:dyDescent="0.25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25">
      <c r="A28" s="50"/>
      <c r="B28" s="50"/>
      <c r="C28" s="50"/>
      <c r="D28" s="50"/>
      <c r="F28" s="50"/>
      <c r="G28" s="50"/>
    </row>
    <row r="29" spans="1:7" x14ac:dyDescent="0.25">
      <c r="A29" s="50"/>
      <c r="B29" s="50"/>
      <c r="C29" s="50"/>
      <c r="D29" s="50"/>
      <c r="F29" s="50"/>
      <c r="G29" s="50"/>
    </row>
    <row r="30" spans="1:7" x14ac:dyDescent="0.25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2015-03-12T19:00:41Z</dcterms:modified>
</cp:coreProperties>
</file>