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688" yWindow="708" windowWidth="14532" windowHeight="102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5" i="1"/>
  <c r="M16" i="1"/>
  <c r="M17" i="1"/>
  <c r="J6" i="1"/>
  <c r="J7" i="1"/>
  <c r="J8" i="1"/>
  <c r="J9" i="1"/>
  <c r="J10" i="1"/>
  <c r="J11" i="1"/>
  <c r="J12" i="1"/>
  <c r="J15" i="1"/>
  <c r="J16" i="1"/>
  <c r="J17" i="1"/>
  <c r="H20" i="1" l="1"/>
  <c r="G20" i="1"/>
  <c r="M20" i="1" l="1"/>
  <c r="K2" i="1" s="1"/>
  <c r="J2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<sst xmlns="http://schemas.openxmlformats.org/spreadsheetml/2006/main" count="109" uniqueCount="82">
  <si>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</si>
  <si>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</si>
  <si>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</si>
  <si>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</si>
  <si>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</si>
  <si>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</si>
  <si>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</si>
  <si>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</si>
  <si>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</si>
  <si>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</si>
  <si>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</si>
  <si>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</si>
  <si>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</si>
  <si>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</si>
  <si>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</si>
  <si>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</si>
  <si>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</si>
  <si>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</si>
  <si>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</si>
  <si>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</si>
  <si>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</si>
  <si>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</si>
  <si>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</si>
  <si>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</si>
  <si>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</si>
  <si>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</si>
  <si>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</si>
  <si>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</si>
  <si>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</si>
  <si>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</si>
  <si>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</si>
  <si>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</si>
  <si>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</si>
  <si>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</si>
  <si>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</si>
  <si>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</si>
  <si>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</si>
  <si>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</si>
  <si>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</si>
  <si>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</si>
  <si>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</si>
  <si>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</si>
  <si>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</si>
  <si>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</si>
  <si>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</si>
  <si>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</si>
  <si>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</si>
  <si>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</si>
  <si>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</si>
  <si>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</si>
  <si>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</si>
  <si>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</si>
  <si>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</si>
  <si>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</si>
  <si>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</si>
  <si>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</si>
  <si>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</si>
  <si>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</si>
  <si>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</si>
  <si>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</si>
  <si>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</si>
  <si>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</si>
  <si>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</si>
  <si>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</si>
  <si>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</si>
  <si>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</si>
  <si>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</si>
  <si>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</si>
  <si>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</si>
  <si>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</si>
  <si>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</si>
  <si>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</si>
  <si>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</si>
  <si>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0113</t>
  </si>
  <si>
    <t>111A</t>
  </si>
  <si>
    <t>122</t>
  </si>
  <si>
    <t>LX-0113-01-100F</t>
  </si>
  <si>
    <t>SHIVLEY SPORTS CTR - Room 100F</t>
  </si>
  <si>
    <t>LX-0113-01-111A</t>
  </si>
  <si>
    <t>SHIVLEY SPORTS CTR - Room 111A</t>
  </si>
  <si>
    <t>01</t>
  </si>
  <si>
    <t>adjust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</si>
</sst>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D29" sqref="D2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Shively Sports Center</v>
      </c>
      <c r="C2" s="71"/>
      <c r="F2" s="24" t="s">
        <v>12</v>
      </c>
      <c r="G2" s="61" t="s">
        <v>62</v>
      </c>
      <c r="J2" s="15">
        <f>G20-J20</f>
        <v>1</v>
      </c>
      <c r="K2" s="15">
        <f>H20-M20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80</v>
      </c>
      <c r="C6" s="11" t="s">
        <v>81</v>
      </c>
      <c r="D6" s="17" t="s">
        <v>5</v>
      </c>
      <c r="E6" s="37">
        <v>174</v>
      </c>
      <c r="F6" s="37">
        <v>175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>
        <v>111</v>
      </c>
      <c r="B7" s="28" t="s">
        <v>80</v>
      </c>
      <c r="C7" s="11" t="s">
        <v>22</v>
      </c>
      <c r="E7" s="34">
        <v>2927</v>
      </c>
      <c r="F7" s="34">
        <v>2382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 t="s">
        <v>74</v>
      </c>
      <c r="B8" s="28" t="s">
        <v>80</v>
      </c>
      <c r="C8" s="11" t="s">
        <v>24</v>
      </c>
      <c r="E8" s="34">
        <v>0</v>
      </c>
      <c r="F8" s="34">
        <v>481</v>
      </c>
      <c r="G8" s="34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6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40"/>
      <c r="M10" s="10" t="str">
        <f>IF(H10="No Change","N/A",IF(H10="New Tag Required",Lookup!F:F,IF(H10="Remove Old Sign",Lookup!F:F,IF(H10="N/A","N/A",""))))</f>
        <v/>
      </c>
      <c r="N10" s="40"/>
    </row>
    <row r="11" spans="1:16" ht="15" x14ac:dyDescent="0.25">
      <c r="A11" s="36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/>
      <c r="K13" s="40"/>
      <c r="M13" s="10"/>
      <c r="N13" s="40"/>
    </row>
    <row r="14" spans="1:16" ht="15" x14ac:dyDescent="0.25">
      <c r="A14" s="36"/>
      <c r="C14" s="11"/>
      <c r="E14" s="34"/>
      <c r="F14" s="34"/>
      <c r="G14" s="34"/>
      <c r="J14" s="10"/>
      <c r="K14" s="40"/>
      <c r="M14" s="10"/>
      <c r="N14" s="40"/>
    </row>
    <row r="15" spans="1:16" ht="15" x14ac:dyDescent="0.25">
      <c r="A15" s="36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40"/>
      <c r="M15" s="10" t="str">
        <f>IF(H15="No Change","N/A",IF(H15="New Tag Required",Lookup!F:F,IF(H15="Remove Old Sign",Lookup!F:F,IF(H15="N/A","N/A",""))))</f>
        <v/>
      </c>
      <c r="N15" s="40"/>
    </row>
    <row r="16" spans="1:16" ht="15" x14ac:dyDescent="0.25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.75" thickBot="1" x14ac:dyDescent="0.3">
      <c r="A18" s="36"/>
      <c r="C18" s="11"/>
      <c r="E18" s="34"/>
      <c r="F18" s="34"/>
      <c r="G18" s="34"/>
      <c r="K18" s="40"/>
      <c r="N18" s="40"/>
    </row>
    <row r="19" spans="1:14" ht="45" x14ac:dyDescent="0.25">
      <c r="A19" s="36"/>
      <c r="C19" s="11"/>
      <c r="E19" s="34"/>
      <c r="F19" s="34"/>
      <c r="G19" s="41" t="s">
        <v>47</v>
      </c>
      <c r="H19" s="42" t="s">
        <v>48</v>
      </c>
      <c r="J19" s="43" t="s">
        <v>42</v>
      </c>
      <c r="K19" s="10"/>
      <c r="L19" s="10"/>
      <c r="M19" s="43" t="s">
        <v>43</v>
      </c>
    </row>
    <row r="20" spans="1:14" ht="15.75" thickBot="1" x14ac:dyDescent="0.3">
      <c r="A20" s="36"/>
      <c r="C20" s="11"/>
      <c r="E20" s="34"/>
      <c r="F20" s="34"/>
      <c r="G20" s="14">
        <f>COUNTIF(G6:G19,"New Tag Required")</f>
        <v>1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ht="15" x14ac:dyDescent="0.25">
      <c r="A21" s="36"/>
      <c r="C21" s="11"/>
      <c r="E21" s="34"/>
      <c r="F21" s="34"/>
      <c r="G21" s="34"/>
    </row>
    <row r="22" spans="1:14" ht="15" x14ac:dyDescent="0.25">
      <c r="A22" s="36"/>
      <c r="C22" s="11"/>
      <c r="E22" s="34"/>
      <c r="F22" s="34"/>
      <c r="G22" s="34"/>
    </row>
    <row r="23" spans="1:14" ht="15" x14ac:dyDescent="0.25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44"/>
      <c r="C28" s="11"/>
      <c r="E28" s="34"/>
      <c r="F28" s="45"/>
      <c r="G28" s="34"/>
    </row>
    <row r="29" spans="1:14" x14ac:dyDescent="0.3">
      <c r="A29" s="44"/>
      <c r="C29" s="11"/>
      <c r="E29" s="34"/>
      <c r="F29" s="45"/>
      <c r="G29" s="34"/>
    </row>
    <row r="30" spans="1:14" x14ac:dyDescent="0.3">
      <c r="A30" s="44"/>
      <c r="C30" s="11"/>
      <c r="E30" s="34"/>
      <c r="F30" s="46"/>
      <c r="G30" s="34"/>
    </row>
    <row r="31" spans="1:14" x14ac:dyDescent="0.3">
      <c r="A31" s="36"/>
      <c r="C31" s="11"/>
      <c r="E31" s="34"/>
      <c r="F31" s="45"/>
      <c r="G31" s="34"/>
    </row>
    <row r="32" spans="1:14" x14ac:dyDescent="0.3">
      <c r="A32" s="36"/>
      <c r="C32" s="11"/>
      <c r="E32" s="34"/>
      <c r="F32" s="45"/>
      <c r="G32" s="34"/>
    </row>
    <row r="33" spans="1:7" x14ac:dyDescent="0.3">
      <c r="A33" s="47"/>
      <c r="C33" s="11"/>
      <c r="E33" s="34"/>
      <c r="F33" s="34"/>
      <c r="G33" s="34"/>
    </row>
    <row r="34" spans="1:7" x14ac:dyDescent="0.3">
      <c r="A34" s="47"/>
      <c r="C34" s="11"/>
      <c r="E34" s="34"/>
      <c r="F34" s="34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8"/>
      <c r="C37" s="11"/>
      <c r="E37" s="34"/>
      <c r="F37" s="39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7"/>
      <c r="C39" s="11"/>
      <c r="E39" s="34"/>
      <c r="F39" s="34"/>
      <c r="G39" s="34"/>
    </row>
    <row r="40" spans="1:7" x14ac:dyDescent="0.3">
      <c r="A40" s="36"/>
      <c r="C40" s="11"/>
      <c r="E40" s="34"/>
      <c r="F40" s="34"/>
      <c r="G40" s="34"/>
    </row>
    <row r="41" spans="1:7" x14ac:dyDescent="0.3">
      <c r="A41" s="36"/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186" spans="3:3" x14ac:dyDescent="0.3">
      <c r="C18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7:G18">
    <cfRule type="containsText" dxfId="41" priority="126" operator="containsText" text="New Tag Required">
      <formula>NOT(ISERROR(SEARCH("New Tag Required",G7)))</formula>
    </cfRule>
  </conditionalFormatting>
  <conditionalFormatting sqref="D7:D85">
    <cfRule type="containsText" dxfId="40" priority="125" operator="containsText" text="Yes">
      <formula>NOT(ISERROR(SEARCH("Yes",D7)))</formula>
    </cfRule>
  </conditionalFormatting>
  <conditionalFormatting sqref="H25:H85 H186:H407 H7:H18">
    <cfRule type="containsText" dxfId="39" priority="113" operator="containsText" text="New Sign Required">
      <formula>NOT(ISERROR(SEARCH("New Sign Required",H7)))</formula>
    </cfRule>
  </conditionalFormatting>
  <conditionalFormatting sqref="G25:G85 G7:H18">
    <cfRule type="containsText" dxfId="38" priority="112" operator="containsText" text="Action Required">
      <formula>NOT(ISERROR(SEARCH("Action Required",G7)))</formula>
    </cfRule>
  </conditionalFormatting>
  <conditionalFormatting sqref="H25:H85">
    <cfRule type="containsText" dxfId="37" priority="111" operator="containsText" text="Action Required">
      <formula>NOT(ISERROR(SEARCH("Action Required",H25)))</formula>
    </cfRule>
  </conditionalFormatting>
  <conditionalFormatting sqref="G21:G24">
    <cfRule type="containsText" dxfId="36" priority="53" operator="containsText" text="New Tag Required">
      <formula>NOT(ISERROR(SEARCH("New Tag Required",G21)))</formula>
    </cfRule>
  </conditionalFormatting>
  <conditionalFormatting sqref="H21:H24">
    <cfRule type="containsText" dxfId="35" priority="51" operator="containsText" text="New Sign Required">
      <formula>NOT(ISERROR(SEARCH("New Sign Required",H21)))</formula>
    </cfRule>
  </conditionalFormatting>
  <conditionalFormatting sqref="G21:G24">
    <cfRule type="containsText" dxfId="34" priority="50" operator="containsText" text="Action Required">
      <formula>NOT(ISERROR(SEARCH("Action Required",G21)))</formula>
    </cfRule>
  </conditionalFormatting>
  <conditionalFormatting sqref="H21:H24">
    <cfRule type="containsText" dxfId="33" priority="49" operator="containsText" text="Action Required">
      <formula>NOT(ISERROR(SEARCH("Action Required",H21)))</formula>
    </cfRule>
  </conditionalFormatting>
  <conditionalFormatting sqref="D86:D185">
    <cfRule type="containsText" dxfId="32" priority="45" operator="containsText" text="Yes">
      <formula>NOT(ISERROR(SEARCH("Yes",D86)))</formula>
    </cfRule>
  </conditionalFormatting>
  <conditionalFormatting sqref="H86:H185">
    <cfRule type="containsText" dxfId="31" priority="44" operator="containsText" text="New Sign Required">
      <formula>NOT(ISERROR(SEARCH("New Sign Required",H86)))</formula>
    </cfRule>
  </conditionalFormatting>
  <conditionalFormatting sqref="G86:G185">
    <cfRule type="containsText" dxfId="30" priority="43" operator="containsText" text="Action Required">
      <formula>NOT(ISERROR(SEARCH("Action Required",G86)))</formula>
    </cfRule>
  </conditionalFormatting>
  <conditionalFormatting sqref="H86:H185">
    <cfRule type="containsText" dxfId="29" priority="42" operator="containsText" text="Action Required">
      <formula>NOT(ISERROR(SEARCH("Action Required",H86)))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7">
    <cfRule type="cellIs" dxfId="26" priority="18" operator="equal">
      <formula>0</formula>
    </cfRule>
  </conditionalFormatting>
  <conditionalFormatting sqref="M6:M17">
    <cfRule type="cellIs" dxfId="25" priority="17" operator="equal">
      <formula>0</formula>
    </cfRule>
  </conditionalFormatting>
  <conditionalFormatting sqref="J6:J17 M6:M17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9">
    <cfRule type="expression" dxfId="21" priority="13">
      <formula>$J6="Log Issues"</formula>
    </cfRule>
  </conditionalFormatting>
  <conditionalFormatting sqref="N6:N9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C6:C185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3" sqref="E13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0113</v>
      </c>
      <c r="C1" s="53"/>
      <c r="D1" s="18" t="s">
        <v>10</v>
      </c>
      <c r="E1" s="54">
        <f>'KD Changes'!G1</f>
        <v>42086</v>
      </c>
    </row>
    <row r="2" spans="1:10" ht="15" x14ac:dyDescent="0.25">
      <c r="A2" s="57" t="s">
        <v>8</v>
      </c>
      <c r="B2" s="58" t="str">
        <f>VLOOKUP(B1,[1]BuildingList!A:B,2,FALSE)</f>
        <v>Shively Sports Center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76</v>
      </c>
      <c r="B6" s="1" t="s">
        <v>77</v>
      </c>
      <c r="C6" s="55" t="s">
        <v>69</v>
      </c>
      <c r="D6" s="55">
        <v>117</v>
      </c>
      <c r="G6" s="32"/>
      <c r="H6" s="32"/>
      <c r="I6" s="55"/>
      <c r="J6" s="55"/>
    </row>
    <row r="7" spans="1:10" ht="15" x14ac:dyDescent="0.25">
      <c r="A7" s="1" t="s">
        <v>78</v>
      </c>
      <c r="B7" s="1" t="s">
        <v>79</v>
      </c>
      <c r="C7" s="55" t="s">
        <v>69</v>
      </c>
      <c r="D7" s="55">
        <v>481</v>
      </c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0" t="s">
        <v>50</v>
      </c>
    </row>
    <row r="10" spans="1:7" s="1" customFormat="1" ht="15" x14ac:dyDescent="0.25">
      <c r="E10" s="50" t="s">
        <v>33</v>
      </c>
    </row>
    <row r="11" spans="1:7" ht="15" x14ac:dyDescent="0.25">
      <c r="E11" s="50" t="s">
        <v>20</v>
      </c>
    </row>
    <row r="12" spans="1:7" ht="15" x14ac:dyDescent="0.25">
      <c r="E12" s="50" t="s">
        <v>24</v>
      </c>
    </row>
    <row r="13" spans="1:7" ht="15" x14ac:dyDescent="0.25">
      <c r="E13" s="50" t="s">
        <v>53</v>
      </c>
    </row>
    <row r="14" spans="1:7" ht="15" x14ac:dyDescent="0.25">
      <c r="E14" s="50" t="s">
        <v>51</v>
      </c>
    </row>
    <row r="15" spans="1:7" ht="15" x14ac:dyDescent="0.25">
      <c r="E15" s="50" t="s">
        <v>22</v>
      </c>
    </row>
    <row r="16" spans="1:7" ht="15" x14ac:dyDescent="0.25">
      <c r="E16" s="50" t="s">
        <v>26</v>
      </c>
    </row>
    <row r="17" spans="1:7" ht="15" x14ac:dyDescent="0.25">
      <c r="E17" s="50" t="s">
        <v>23</v>
      </c>
    </row>
    <row r="18" spans="1:7" ht="15" x14ac:dyDescent="0.25">
      <c r="E18" s="50" t="s">
        <v>25</v>
      </c>
    </row>
    <row r="19" spans="1:7" ht="15" x14ac:dyDescent="0.25">
      <c r="E19" s="7"/>
    </row>
    <row r="20" spans="1:7" ht="15" x14ac:dyDescent="0.25">
      <c r="A20" s="49"/>
      <c r="B20" s="49"/>
      <c r="C20" s="49"/>
      <c r="D20" s="49"/>
      <c r="F20" s="49"/>
      <c r="G20" s="49"/>
    </row>
    <row r="21" spans="1:7" ht="15" x14ac:dyDescent="0.25">
      <c r="A21" s="49"/>
      <c r="B21" s="49"/>
      <c r="C21" s="49"/>
      <c r="D21" s="49"/>
      <c r="F21" s="49"/>
      <c r="G21" s="49"/>
    </row>
    <row r="22" spans="1:7" ht="15" x14ac:dyDescent="0.25">
      <c r="A22" s="49"/>
      <c r="B22" s="49"/>
      <c r="C22" s="49"/>
      <c r="D22" s="49"/>
      <c r="F22" s="49"/>
      <c r="G22" s="49"/>
    </row>
    <row r="23" spans="1:7" ht="15" x14ac:dyDescent="0.25">
      <c r="A23" s="49"/>
      <c r="B23" s="49"/>
      <c r="C23" s="49"/>
      <c r="D23" s="49"/>
      <c r="F23" s="49"/>
      <c r="G23" s="49"/>
    </row>
    <row r="24" spans="1:7" ht="15" x14ac:dyDescent="0.25">
      <c r="A24" s="49"/>
      <c r="B24" s="49"/>
      <c r="C24" s="49"/>
      <c r="D24" s="49"/>
      <c r="F24" s="49"/>
      <c r="G24" s="49"/>
    </row>
    <row r="25" spans="1:7" ht="15" x14ac:dyDescent="0.25">
      <c r="A25" s="49"/>
      <c r="B25" s="49"/>
      <c r="C25" s="49"/>
      <c r="D25" s="49"/>
      <c r="F25" s="49"/>
      <c r="G25" s="49"/>
    </row>
    <row r="26" spans="1:7" ht="15" x14ac:dyDescent="0.25">
      <c r="A26" s="49"/>
      <c r="B26" s="49"/>
      <c r="C26" s="49"/>
      <c r="D26" s="49"/>
      <c r="F26" s="49"/>
      <c r="G26" s="49"/>
    </row>
    <row r="27" spans="1:7" ht="15" x14ac:dyDescent="0.25">
      <c r="A27" s="49"/>
      <c r="B27" s="49"/>
      <c r="C27" s="49"/>
      <c r="D27" s="49"/>
      <c r="F27" s="49"/>
      <c r="G27" s="49"/>
    </row>
    <row r="28" spans="1:7" ht="15" x14ac:dyDescent="0.25">
      <c r="A28" s="49"/>
      <c r="B28" s="49"/>
      <c r="C28" s="49"/>
      <c r="D28" s="49"/>
      <c r="F28" s="49"/>
      <c r="G28" s="49"/>
    </row>
    <row r="29" spans="1:7" ht="15" x14ac:dyDescent="0.25">
      <c r="A29" s="49"/>
      <c r="B29" s="49"/>
      <c r="C29" s="49"/>
      <c r="D29" s="49"/>
      <c r="F29" s="49"/>
      <c r="G29" s="49"/>
    </row>
    <row r="30" spans="1:7" ht="15" x14ac:dyDescent="0.25">
      <c r="A30" s="49"/>
      <c r="B30" s="49"/>
      <c r="C30" s="49"/>
      <c r="D30" s="49"/>
      <c r="F30" s="49"/>
      <c r="G30" s="49"/>
    </row>
    <row r="31" spans="1:7" ht="15" x14ac:dyDescent="0.25">
      <c r="A31" s="49"/>
      <c r="B31" s="49"/>
      <c r="C31" s="49"/>
      <c r="D31" s="49"/>
      <c r="F31" s="49"/>
      <c r="G31" s="49"/>
    </row>
    <row r="32" spans="1:7" ht="15" x14ac:dyDescent="0.25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2015-03-25T15:22:40Z</dcterms:modified>
</cp:coreProperties>
</file>