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09\"/>
    </mc:Choice>
  </mc:AlternateContent>
  <bookViews>
    <workbookView xWindow="-120" yWindow="-120" windowWidth="29040" windowHeight="1584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1" l="1"/>
  <c r="E2" i="4" l="1"/>
  <c r="E1" i="4"/>
  <c r="H129" i="1" l="1"/>
  <c r="G129" i="1"/>
  <c r="M129" i="1" l="1"/>
  <c r="K2" i="1" s="1"/>
  <c r="J1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<sst xmlns="http://schemas.openxmlformats.org/spreadsheetml/2006/main" count="1205" uniqueCount="433">
  <si>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</si>
  <si>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</si>
  <si>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</si>
  <si>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</si>
  <si>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</si>
  <si>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</si>
  <si>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</si>
  <si>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</si>
  <si>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</si>
  <si>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</si>
  <si>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</si>
  <si>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</si>
  <si>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</si>
  <si>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</si>
  <si>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</si>
  <si>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</si>
  <si>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</si>
  <si>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</si>
  <si>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</si>
  <si>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</si>
  <si>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</si>
  <si>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</si>
  <si>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</si>
  <si>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</si>
  <si>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</si>
  <si>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</si>
  <si>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</si>
  <si>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</si>
  <si>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</si>
  <si>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</si>
  <si>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</si>
  <si>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</si>
  <si>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</si>
  <si>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</si>
  <si>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</si>
  <si>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</si>
  <si>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</si>
  <si>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</si>
  <si>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</si>
  <si>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</si>
  <si>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</si>
  <si>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</si>
  <si>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</si>
  <si>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</si>
  <si>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</si>
  <si>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</si>
  <si>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</si>
  <si>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</si>
  <si>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</si>
  <si>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</si>
  <si>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</si>
  <si>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</si>
  <si>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</si>
  <si>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</si>
  <si>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</si>
  <si>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</si>
  <si>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</si>
  <si>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</si>
  <si>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</si>
  <si>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</si>
  <si>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</si>
  <si>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</si>
  <si>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</si>
  <si>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</si>
  <si>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</si>
  <si>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</si>
  <si>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</si>
  <si>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</si>
  <si>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</si>
  <si>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</si>
  <si>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</si>
  <si>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</si>
  <si>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</si>
  <si>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</si>
  <si>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</si>
  <si>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</si>
  <si>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</si>
  <si>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</si>
  <si>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0109</t>
  </si>
  <si>
    <t>100A</t>
  </si>
  <si>
    <t>100B</t>
  </si>
  <si>
    <t>100B1</t>
  </si>
  <si>
    <t>100B2</t>
  </si>
  <si>
    <t>100B3</t>
  </si>
  <si>
    <t>100C</t>
  </si>
  <si>
    <t>100D</t>
  </si>
  <si>
    <t>100D1</t>
  </si>
  <si>
    <t>100E</t>
  </si>
  <si>
    <t>100F</t>
  </si>
  <si>
    <t>100G</t>
  </si>
  <si>
    <t>01</t>
  </si>
  <si>
    <t>101</t>
  </si>
  <si>
    <t>102</t>
  </si>
  <si>
    <t>103</t>
  </si>
  <si>
    <t>103A</t>
  </si>
  <si>
    <t>103A1</t>
  </si>
  <si>
    <t>103B</t>
  </si>
  <si>
    <t>103C</t>
  </si>
  <si>
    <t>103D</t>
  </si>
  <si>
    <t>108A</t>
  </si>
  <si>
    <t>108A1</t>
  </si>
  <si>
    <t>108A2</t>
  </si>
  <si>
    <t>110A</t>
  </si>
  <si>
    <t>110A1</t>
  </si>
  <si>
    <t>110B</t>
  </si>
  <si>
    <t>117A</t>
  </si>
  <si>
    <t>118A</t>
  </si>
  <si>
    <t>118A1</t>
  </si>
  <si>
    <t>118B</t>
  </si>
  <si>
    <t>120A</t>
  </si>
  <si>
    <t>120A1</t>
  </si>
  <si>
    <t>120A2</t>
  </si>
  <si>
    <t>121A1</t>
  </si>
  <si>
    <t>121B</t>
  </si>
  <si>
    <t>121B1</t>
  </si>
  <si>
    <t>121C</t>
  </si>
  <si>
    <t>122A</t>
  </si>
  <si>
    <t>121A</t>
  </si>
  <si>
    <t>122B</t>
  </si>
  <si>
    <t>122B1</t>
  </si>
  <si>
    <t>XA0101</t>
  </si>
  <si>
    <t>XA0103</t>
  </si>
  <si>
    <t>XA0102</t>
  </si>
  <si>
    <t>Room Label Change: 125 Changed To XA0102</t>
  </si>
  <si>
    <t>XE0123</t>
  </si>
  <si>
    <t>XE0127</t>
  </si>
  <si>
    <t>Room Label Change: 123 Changed To XE0123</t>
  </si>
  <si>
    <t>Room Label Change: 127 Changed To XE0127</t>
  </si>
  <si>
    <t>Visitor Bench</t>
  </si>
  <si>
    <t>Officials Bench</t>
  </si>
  <si>
    <t>Home Bench</t>
  </si>
  <si>
    <t>03</t>
  </si>
  <si>
    <t>300A</t>
  </si>
  <si>
    <t>300B</t>
  </si>
  <si>
    <t>XA301</t>
  </si>
  <si>
    <t>XA303</t>
  </si>
  <si>
    <t>XE301</t>
  </si>
  <si>
    <t>XE302</t>
  </si>
  <si>
    <t>XE303</t>
  </si>
  <si>
    <t>02</t>
  </si>
  <si>
    <t>XA200A</t>
  </si>
  <si>
    <t>XA200C</t>
  </si>
  <si>
    <t>XA200D</t>
  </si>
  <si>
    <t>Area under roof dripline</t>
  </si>
  <si>
    <t>XA104</t>
  </si>
  <si>
    <t>ST0100A</t>
  </si>
  <si>
    <t>ST0200A</t>
  </si>
  <si>
    <t>Area under roof dripline &amp; includes concourse pedway</t>
  </si>
  <si>
    <t>XE200B</t>
  </si>
  <si>
    <t>Room Label Change: XA200B Changed To XE200B</t>
  </si>
  <si>
    <t>XE200E</t>
  </si>
  <si>
    <t>Room Label Change: XA200E Changed To XE200E</t>
  </si>
  <si>
    <t>GSF</t>
  </si>
  <si>
    <t>XA200F</t>
  </si>
  <si>
    <t>Area not found</t>
  </si>
  <si>
    <t>ST0300G</t>
  </si>
  <si>
    <t>ST0300H</t>
  </si>
  <si>
    <t>XA0100E</t>
  </si>
  <si>
    <t>Room Label Change: ST100E Changed To XA0100E</t>
  </si>
  <si>
    <t>XA0100F</t>
  </si>
  <si>
    <t>Room Label Change: ST100F Changed To XA0100F</t>
  </si>
  <si>
    <t>XA0105</t>
  </si>
  <si>
    <t>XA0106</t>
  </si>
  <si>
    <t>ST0200E</t>
  </si>
  <si>
    <t>ST0200F</t>
  </si>
  <si>
    <t>GROSS SQUARE FOOTAGE</t>
  </si>
  <si>
    <t>Exterior Space</t>
  </si>
  <si>
    <t>NOTE:  Field visit noted that no eBARS tag are present.  Verify with Department if eBARS tags are to be installed.</t>
  </si>
  <si>
    <t>access to roof</t>
  </si>
  <si>
    <t>ST-D</t>
  </si>
  <si>
    <t>ST-B</t>
  </si>
  <si>
    <t>ST-C</t>
  </si>
  <si>
    <t>Exterior Stair</t>
  </si>
  <si>
    <t>ST0100E</t>
  </si>
  <si>
    <t>ST0100F</t>
  </si>
  <si>
    <t>Area under Stair E</t>
  </si>
  <si>
    <t xml:space="preserve">Area under Stair F </t>
  </si>
  <si>
    <t>ST0100B</t>
  </si>
  <si>
    <t>ST0100C</t>
  </si>
  <si>
    <t>ST0100D</t>
  </si>
  <si>
    <t>XB200</t>
  </si>
  <si>
    <t>Room Label Change: ST0200A Changed To XB200</t>
  </si>
  <si>
    <t>XB100</t>
  </si>
  <si>
    <t>Room Label Change: ST0100A Changed To XB100</t>
  </si>
  <si>
    <t>XB201</t>
  </si>
  <si>
    <t>Room Label Change: ST0200E Changed To XB201</t>
  </si>
  <si>
    <t>XB202</t>
  </si>
  <si>
    <t>Room Label Change: ST0200F Changed To XB202</t>
  </si>
  <si>
    <t>EXTERIOR SPACES NOT COUNTED TOWARD GSF</t>
  </si>
  <si>
    <t>Total Building Gross SF</t>
  </si>
  <si>
    <t>22,438 GSF</t>
  </si>
  <si>
    <t>3/30/2020 JS</t>
  </si>
  <si>
    <t>121E</t>
  </si>
  <si>
    <t>-</t>
  </si>
  <si>
    <t>XA0107</t>
  </si>
  <si>
    <t>ST0200B</t>
  </si>
  <si>
    <t>ST0200C</t>
  </si>
  <si>
    <t>ST0200D</t>
  </si>
  <si>
    <t>04</t>
  </si>
  <si>
    <t>ST0300D</t>
  </si>
  <si>
    <t>XA302</t>
  </si>
  <si>
    <t>XA200B</t>
  </si>
  <si>
    <t>XA0300A</t>
  </si>
  <si>
    <t>LX-0109-01-0100A</t>
  </si>
  <si>
    <t>LX-0109-01-0100B</t>
  </si>
  <si>
    <t>LX-0109-01-0100B1</t>
  </si>
  <si>
    <t>LX-0109-01-0100B2</t>
  </si>
  <si>
    <t>LX-0109-01-0100B3</t>
  </si>
  <si>
    <t>LX-0109-01-0100C</t>
  </si>
  <si>
    <t>LX-0109-01-0100D</t>
  </si>
  <si>
    <t>LX-0109-01-0100D1</t>
  </si>
  <si>
    <t>LX-0109-01-0100E</t>
  </si>
  <si>
    <t>LX-0109-01-0100E1</t>
  </si>
  <si>
    <t>LX-0109-01-0100F</t>
  </si>
  <si>
    <t>LX-0109-01-0100G</t>
  </si>
  <si>
    <t>LX-0109-01-0101</t>
  </si>
  <si>
    <t>LX-0109-01-0102</t>
  </si>
  <si>
    <t>LX-0109-01-0103</t>
  </si>
  <si>
    <t>LX-0109-01-0103A</t>
  </si>
  <si>
    <t>LX-0109-01-0103A1</t>
  </si>
  <si>
    <t>LX-0109-01-0103B</t>
  </si>
  <si>
    <t>LX-0109-01-0103C</t>
  </si>
  <si>
    <t>LX-0109-01-0103D</t>
  </si>
  <si>
    <t>LX-0109-01-0104</t>
  </si>
  <si>
    <t>LX-0109-01-0105</t>
  </si>
  <si>
    <t>LX-0109-01-0106</t>
  </si>
  <si>
    <t>LX-0109-01-0106A</t>
  </si>
  <si>
    <t>LX-0109-01-0107</t>
  </si>
  <si>
    <t>LX-0109-01-0108</t>
  </si>
  <si>
    <t>LX-0109-01-0108A</t>
  </si>
  <si>
    <t>LX-0109-01-0108A1</t>
  </si>
  <si>
    <t>LX-0109-01-0108A2</t>
  </si>
  <si>
    <t>LX-0109-01-0109</t>
  </si>
  <si>
    <t>LX-0109-01-0110</t>
  </si>
  <si>
    <t>LX-0109-01-0110A</t>
  </si>
  <si>
    <t>LX-0109-01-0110A1</t>
  </si>
  <si>
    <t>LX-0109-01-0110B</t>
  </si>
  <si>
    <t>LX-0109-01-0111</t>
  </si>
  <si>
    <t>LX-0109-01-0112</t>
  </si>
  <si>
    <t>LX-0109-01-0113</t>
  </si>
  <si>
    <t>LX-0109-01-0114</t>
  </si>
  <si>
    <t>LX-0109-01-0115</t>
  </si>
  <si>
    <t>LX-0109-01-0116</t>
  </si>
  <si>
    <t>LX-0109-01-0117</t>
  </si>
  <si>
    <t>LX-0109-01-0117A</t>
  </si>
  <si>
    <t>LX-0109-01-0118</t>
  </si>
  <si>
    <t>LX-0109-01-0118A</t>
  </si>
  <si>
    <t>LX-0109-01-0118A1</t>
  </si>
  <si>
    <t>LX-0109-01-0118B</t>
  </si>
  <si>
    <t>LX-0109-01-0119</t>
  </si>
  <si>
    <t>LX-0109-01-0120</t>
  </si>
  <si>
    <t>LX-0109-01-0120A</t>
  </si>
  <si>
    <t>LX-0109-01-0120A1</t>
  </si>
  <si>
    <t>LX-0109-01-0120A2</t>
  </si>
  <si>
    <t>LX-0109-01-0121</t>
  </si>
  <si>
    <t>LX-0109-01-0121A</t>
  </si>
  <si>
    <t>LX-0109-01-0121A1</t>
  </si>
  <si>
    <t>LX-0109-01-0121B</t>
  </si>
  <si>
    <t>LX-0109-01-0121B1</t>
  </si>
  <si>
    <t>LX-0109-01-0121C</t>
  </si>
  <si>
    <t>LX-0109-01-0121E</t>
  </si>
  <si>
    <t>LX-0109-01-0122</t>
  </si>
  <si>
    <t>LX-0109-01-0122A</t>
  </si>
  <si>
    <t>LX-0109-01-0122B</t>
  </si>
  <si>
    <t>LX-0109-01-0122B1</t>
  </si>
  <si>
    <t>LX-0109-01-ST0100B</t>
  </si>
  <si>
    <t>LX-0109-01-ST0100C</t>
  </si>
  <si>
    <t>LX-0109-01-ST0100D</t>
  </si>
  <si>
    <t>LX-0109-01-XA0100E</t>
  </si>
  <si>
    <t>LX-0109-01-XA0100F</t>
  </si>
  <si>
    <t>LX-0109-01-XA0101</t>
  </si>
  <si>
    <t>LX-0109-01-XA0102</t>
  </si>
  <si>
    <t>LX-0109-01-XA0103</t>
  </si>
  <si>
    <t>LX-0109-01-XA0104</t>
  </si>
  <si>
    <t>LX-0109-01-XA0105</t>
  </si>
  <si>
    <t>LX-0109-01-XA0106</t>
  </si>
  <si>
    <t>LX-0109-01-XA0107</t>
  </si>
  <si>
    <t>LX-0109-01-XB0100</t>
  </si>
  <si>
    <t>LX-0109-01-XE0123</t>
  </si>
  <si>
    <t>LX-0109-01-XE0127</t>
  </si>
  <si>
    <t>LX-0109-02-0201</t>
  </si>
  <si>
    <t>LX-0109-02-0202</t>
  </si>
  <si>
    <t>LX-0109-02-0203</t>
  </si>
  <si>
    <t>LX-0109-02-0204</t>
  </si>
  <si>
    <t>LX-0109-02-0205</t>
  </si>
  <si>
    <t>LX-0109-02-0206</t>
  </si>
  <si>
    <t>LX-0109-02-ST0200B</t>
  </si>
  <si>
    <t>LX-0109-02-ST0200C</t>
  </si>
  <si>
    <t>LX-0109-02-ST0200D</t>
  </si>
  <si>
    <t>LX-0109-02-XA0200A</t>
  </si>
  <si>
    <t>LX-0109-02-XA0200C</t>
  </si>
  <si>
    <t>LX-0109-02-XA0200D</t>
  </si>
  <si>
    <t>LX-0109-02-XB0200</t>
  </si>
  <si>
    <t>LX-0109-02-XB0201</t>
  </si>
  <si>
    <t>LX-0109-02-XB0202</t>
  </si>
  <si>
    <t>LX-0109-02-XE0200B</t>
  </si>
  <si>
    <t>LX-0109-02-XE0200E</t>
  </si>
  <si>
    <t>LX-0109-03-0300A</t>
  </si>
  <si>
    <t>LX-0109-03-0300B</t>
  </si>
  <si>
    <t>LX-0109-03-0301</t>
  </si>
  <si>
    <t>LX-0109-03-0302</t>
  </si>
  <si>
    <t>LX-0109-03-0303</t>
  </si>
  <si>
    <t>LX-0109-03-0304</t>
  </si>
  <si>
    <t>LX-0109-03-0305</t>
  </si>
  <si>
    <t>LX-0109-03-0306</t>
  </si>
  <si>
    <t>LX-0109-03-0307</t>
  </si>
  <si>
    <t>LX-0109-03-0308</t>
  </si>
  <si>
    <t>LX-0109-03-0309</t>
  </si>
  <si>
    <t>LX-0109-03-0310</t>
  </si>
  <si>
    <t>LX-0109-03-0311</t>
  </si>
  <si>
    <t>LX-0109-03-0312</t>
  </si>
  <si>
    <t>LX-0109-03-ST0300D</t>
  </si>
  <si>
    <t>LX-0109-03-XA0301</t>
  </si>
  <si>
    <t>LX-0109-03-XA0302</t>
  </si>
  <si>
    <t>LX-0109-03-XA0303</t>
  </si>
  <si>
    <t>LX-0109-03-XE0301</t>
  </si>
  <si>
    <t>LX-0109-03-XE0302</t>
  </si>
  <si>
    <t>LX-0109-03-XE0303</t>
  </si>
  <si>
    <t>Bell Soccer Complex - 1st Flr Stair B</t>
  </si>
  <si>
    <t>Bell Soccer Complex - 1st Flr Room 100A</t>
  </si>
  <si>
    <t>Bell Soccer Complex - 1st Flr Room 100B</t>
  </si>
  <si>
    <t>Bell Soccer Complex - 1st Flr Room 100B1</t>
  </si>
  <si>
    <t>Bell Soccer Complex - 1st Flr Room 100B2</t>
  </si>
  <si>
    <t>Bell Soccer Complex - 1st Flr Room 100B3</t>
  </si>
  <si>
    <t>Bell Soccer Complex - 1st Flr Room 100C</t>
  </si>
  <si>
    <t>Bell Soccer Complex - 1st Flr Room 100D</t>
  </si>
  <si>
    <t>Bell Soccer Complex - 1st Flr Room 100D1</t>
  </si>
  <si>
    <t>Bell Soccer Complex - 1st Flr Room 100E</t>
  </si>
  <si>
    <t>Bell Soccer Complex - 1st Flr Room 100E1</t>
  </si>
  <si>
    <t>Bell Soccer Complex - 1st Flr Room 100F</t>
  </si>
  <si>
    <t>Bell Soccer Complex - 1st Flr Room 100G</t>
  </si>
  <si>
    <t>Bell Soccer Complex - 1st Flr Room 101</t>
  </si>
  <si>
    <t>Bell Soccer Complex - 1st Flr Room 102</t>
  </si>
  <si>
    <t>Bell Soccer Complex - 1st Flr Room 103</t>
  </si>
  <si>
    <t>Bell Soccer Complex - 1st Flr Room 103A</t>
  </si>
  <si>
    <t>Bell Soccer Complex - 1st Flr Room 103A1</t>
  </si>
  <si>
    <t>Bell Soccer Complex - 1st Flr Room 103B</t>
  </si>
  <si>
    <t>Bell Soccer Complex - 1st Flr Room 103C</t>
  </si>
  <si>
    <t>Bell Soccer Complex - 1st Flr Room 103D</t>
  </si>
  <si>
    <t>Bell Soccer Complex - 1st Flr Room 104</t>
  </si>
  <si>
    <t>Bell Soccer Complex - 1st Flr Room 105</t>
  </si>
  <si>
    <t>Bell Soccer Complex - 1st Flr Room 106</t>
  </si>
  <si>
    <t>Bell Soccer Complex - 1st Flr Room 106A</t>
  </si>
  <si>
    <t>Bell Soccer Complex - 1st Flr Room 107</t>
  </si>
  <si>
    <t>Bell Soccer Complex - 1st Flr Room 108</t>
  </si>
  <si>
    <t>Bell Soccer Complex - 1st Flr Room 108A</t>
  </si>
  <si>
    <t>Bell Soccer Complex - 1st Flr Room 108A1</t>
  </si>
  <si>
    <t>Bell Soccer Complex - 1st Flr Room 108A2</t>
  </si>
  <si>
    <t>Bell Soccer Complex - 1st Flr Room 109</t>
  </si>
  <si>
    <t>Bell Soccer Complex - 1st Flr Room 110</t>
  </si>
  <si>
    <t>Bell Soccer Complex - 1st Flr Room 110A</t>
  </si>
  <si>
    <t>Bell Soccer Complex - 1st Flr Room 110A1</t>
  </si>
  <si>
    <t>Bell Soccer Complex - 1st Flr Room 110B</t>
  </si>
  <si>
    <t>Bell Soccer Complex - 1st Flr Room 111</t>
  </si>
  <si>
    <t>Bell Soccer Complex - 1st Flr Room 112</t>
  </si>
  <si>
    <t>Bell Soccer Complex - 1st Flr Room 113</t>
  </si>
  <si>
    <t>Bell Soccer Complex - 1st Flr Room 114</t>
  </si>
  <si>
    <t>Bell Soccer Complex - 1st Flr Room 115</t>
  </si>
  <si>
    <t>Bell Soccer Complex - 1st Flr Room 116</t>
  </si>
  <si>
    <t>Bell Soccer Complex - 1st Flr Room 117</t>
  </si>
  <si>
    <t>Bell Soccer Complex - 1st Flr Room 117A</t>
  </si>
  <si>
    <t>Bell Soccer Complex - 1st Flr Room 118</t>
  </si>
  <si>
    <t>Bell Soccer Complex - 1st Flr Room 118A</t>
  </si>
  <si>
    <t>Bell Soccer Complex - 1st Flr Room 118A1</t>
  </si>
  <si>
    <t>Bell Soccer Complex - 1st Flr Room 118B</t>
  </si>
  <si>
    <t>Bell Soccer Complex - 1st Flr Room 119</t>
  </si>
  <si>
    <t>Bell Soccer Complex - 1st Flr Room 120</t>
  </si>
  <si>
    <t>Bell Soccer Complex - 1st Flr Room 120A</t>
  </si>
  <si>
    <t>Bell Soccer Complex - 1st Flr Room 120A1</t>
  </si>
  <si>
    <t>Bell Soccer Complex - 1st Flr Room 120A2</t>
  </si>
  <si>
    <t>Bell Soccer Complex - 1st Flr Room 121</t>
  </si>
  <si>
    <t>Bell Soccer Complex - 1st Flr Room 121A</t>
  </si>
  <si>
    <t>Bell Soccer Complex - 1st Flr Room 121A1</t>
  </si>
  <si>
    <t>Bell Soccer Complex - 1st Flr Room 121B</t>
  </si>
  <si>
    <t>Bell Soccer Complex - 1st Flr Room 121B1</t>
  </si>
  <si>
    <t>Bell Soccer Complex - 1st Flr Room 121C</t>
  </si>
  <si>
    <t>Bell Soccer Complex - 1st Flr Room 121E</t>
  </si>
  <si>
    <t>Bell Soccer Complex - 1st Flr Room 122</t>
  </si>
  <si>
    <t>Bell Soccer Complex - 1st Flr Room 122A</t>
  </si>
  <si>
    <t>Bell Soccer Complex - 1st Flr Room 122B</t>
  </si>
  <si>
    <t>Bell Soccer Complex - 1st Flr Room 122B1</t>
  </si>
  <si>
    <t>Bell Soccer Complex - 1st Flr Stair C</t>
  </si>
  <si>
    <t>Bell Soccer Complex - 1st Flr Stair D</t>
  </si>
  <si>
    <t>Bell Soccer Complex - Ext XA0100E</t>
  </si>
  <si>
    <t>Bell Soccer Complex - 2nd Flr Room 201</t>
  </si>
  <si>
    <t>Bell Soccer Complex - 2nd Flr Room 202</t>
  </si>
  <si>
    <t>Bell Soccer Complex - 2nd Flr Room 203</t>
  </si>
  <si>
    <t>Bell Soccer Complex - 2nd Flr Room 204</t>
  </si>
  <si>
    <t>Bell Soccer Complex - 2nd Flr Room 205</t>
  </si>
  <si>
    <t>Bell Soccer Complex - 2nd Flr Room 206</t>
  </si>
  <si>
    <t>Bell Soccer Complex - 3rd Flr Room 300A</t>
  </si>
  <si>
    <t>Bell Soccer Complex - 3rd Flr Room 300B</t>
  </si>
  <si>
    <t>Bell Soccer Complex - 3rd Flr Room 301</t>
  </si>
  <si>
    <t>Bell Soccer Complex - 3rd Flr Room 302</t>
  </si>
  <si>
    <t>Bell Soccer Complex - 3rd Flr Room 303</t>
  </si>
  <si>
    <t>Bell Soccer Complex - 3rd Flr Room 304</t>
  </si>
  <si>
    <t>Bell Soccer Complex - 3rd Flr Room 305</t>
  </si>
  <si>
    <t>Bell Soccer Complex - 3rd Flr Room 306</t>
  </si>
  <si>
    <t>Bell Soccer Complex - 3rd Flr Room 307</t>
  </si>
  <si>
    <t>Bell Soccer Complex - 3rd Flr Room 308</t>
  </si>
  <si>
    <t>Bell Soccer Complex - 3rd Flr Room 309</t>
  </si>
  <si>
    <t>Bell Soccer Complex - 3rd Flr Room 310</t>
  </si>
  <si>
    <t>Bell Soccer Complex - 3rd Flr Room 311</t>
  </si>
  <si>
    <t>Bell Soccer Complex - 3rd Flr Room 312</t>
  </si>
  <si>
    <t>Bell Soccer Complex - 3rd Flr Stair ST-D</t>
  </si>
  <si>
    <t>Bell Soccer Complex - 2nd Flr Ext Stair A</t>
  </si>
  <si>
    <t>Bell Soccer Complex - 2nd Flr Ext Stair E</t>
  </si>
  <si>
    <r>
      <t>Bell Soccer Complex 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2nd Flr Ext Stair F</t>
    </r>
  </si>
  <si>
    <t>Bell Soccer Complex - 2nd Flr Stair ST-B</t>
  </si>
  <si>
    <t>Bell Soccer Complex - 2nd Flr Stair ST-C</t>
  </si>
  <si>
    <t>Bell Soccer Complex - 2nd Flr Stair ST-D</t>
  </si>
  <si>
    <t>Bell Soccer Complex - Ext XA0100F</t>
  </si>
  <si>
    <t>Bell Soccer Complex - Ext XA0101</t>
  </si>
  <si>
    <t>Bell Soccer Complex - Ext XA0102</t>
  </si>
  <si>
    <t>Bell Soccer Complex - Ext XA0103</t>
  </si>
  <si>
    <t>Bell Soccer Complex - Ext XA0104</t>
  </si>
  <si>
    <t>Bell Soccer Complex - Ext XA0105</t>
  </si>
  <si>
    <t>Bell Soccer Complex - Ext XA0106</t>
  </si>
  <si>
    <t>Bell Soccer Complex - Ext XA0107</t>
  </si>
  <si>
    <t>Bell Soccer Complex - Ext XE0123</t>
  </si>
  <si>
    <t>Bell Soccer Complex - Ext XE0127</t>
  </si>
  <si>
    <t>Bell Soccer Complex - 1st Flr Ext Stair A</t>
  </si>
  <si>
    <t>Bell Soccer Complex - Ext XE200B</t>
  </si>
  <si>
    <t>Bell Soccer Complex - Ext XE200E</t>
  </si>
  <si>
    <t>Bell Soccer Complex - Ext XA200A</t>
  </si>
  <si>
    <t>Bell Soccer Complex - Ext XA200C</t>
  </si>
  <si>
    <t>Bell Soccer Complex - Ext XA200D</t>
  </si>
  <si>
    <t>Bell Soccer Complex - Ext XA301</t>
  </si>
  <si>
    <t>Bell Soccer Complex - Ext XA302</t>
  </si>
  <si>
    <t>Bell Soccer Complex - Ext XA303</t>
  </si>
  <si>
    <t>Bell Soccer Complex - Ext XE301</t>
  </si>
  <si>
    <t>Bell Soccer Complex - Ext XE302</t>
  </si>
  <si>
    <t>Bell Soccer Complex - Ext XE303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</si>
</sst>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3" fillId="0" borderId="0" xfId="43" applyFont="1" applyAlignment="1" applyProtection="1">
      <alignment horizontal="right" indent="2"/>
      <protection locked="0"/>
    </xf>
    <xf numFmtId="0" fontId="23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2" fillId="0" borderId="0" xfId="43" applyNumberFormat="1" applyFill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wrapText="1"/>
      <protection locked="0"/>
    </xf>
    <xf numFmtId="49" fontId="0" fillId="38" borderId="0" xfId="0" applyNumberFormat="1" applyFont="1" applyFill="1" applyBorder="1" applyAlignment="1" applyProtection="1">
      <alignment horizontal="right" wrapText="1"/>
    </xf>
    <xf numFmtId="49" fontId="0" fillId="38" borderId="0" xfId="0" applyNumberFormat="1" applyFont="1" applyFill="1" applyBorder="1" applyAlignment="1" applyProtection="1">
      <alignment horizontal="center" wrapText="1"/>
    </xf>
    <xf numFmtId="0" fontId="0" fillId="38" borderId="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</xf>
    <xf numFmtId="49" fontId="0" fillId="0" borderId="0" xfId="0" quotePrefix="1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0" fontId="23" fillId="0" borderId="0" xfId="43" applyFont="1" applyAlignment="1" applyProtection="1">
      <alignment horizontal="center"/>
      <protection locked="0"/>
    </xf>
    <xf numFmtId="0" fontId="23" fillId="0" borderId="0" xfId="42" applyFont="1" applyAlignment="1" applyProtection="1">
      <alignment horizontal="center"/>
      <protection locked="0"/>
    </xf>
    <xf numFmtId="49" fontId="23" fillId="0" borderId="0" xfId="43" applyNumberFormat="1" applyFont="1" applyAlignment="1" applyProtection="1">
      <alignment horizontal="center"/>
      <protection locked="0"/>
    </xf>
    <xf numFmtId="0" fontId="23" fillId="0" borderId="0" xfId="43" applyFont="1" applyFill="1" applyAlignment="1" applyProtection="1">
      <alignment horizontal="center"/>
      <protection locked="0"/>
    </xf>
    <xf numFmtId="0" fontId="23" fillId="38" borderId="0" xfId="43" applyFont="1" applyFill="1" applyAlignment="1" applyProtection="1">
      <alignment horizontal="center"/>
      <protection locked="0"/>
    </xf>
    <xf numFmtId="49" fontId="0" fillId="38" borderId="0" xfId="0" applyNumberFormat="1" applyFont="1" applyFill="1" applyAlignment="1" applyProtection="1">
      <alignment horizontal="center"/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Alignment="1" applyProtection="1">
      <alignment horizontal="center" wrapText="1"/>
      <protection locked="0"/>
    </xf>
    <xf numFmtId="49" fontId="20" fillId="39" borderId="0" xfId="0" applyNumberFormat="1" applyFont="1" applyFill="1" applyAlignment="1" applyProtection="1">
      <alignment horizontal="left"/>
      <protection locked="0"/>
    </xf>
    <xf numFmtId="49" fontId="20" fillId="39" borderId="0" xfId="0" applyNumberFormat="1" applyFont="1" applyFill="1" applyAlignment="1" applyProtection="1">
      <alignment horizontal="center"/>
      <protection locked="0"/>
    </xf>
    <xf numFmtId="0" fontId="20" fillId="39" borderId="0" xfId="0" applyFont="1" applyFill="1" applyAlignment="1" applyProtection="1">
      <alignment horizontal="center"/>
      <protection locked="0"/>
    </xf>
    <xf numFmtId="0" fontId="20" fillId="39" borderId="0" xfId="0" applyFont="1" applyFill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164" fontId="0" fillId="0" borderId="0" xfId="44" applyNumberFormat="1" applyFont="1" applyFill="1" applyBorder="1" applyAlignment="1" applyProtection="1">
      <alignment horizontal="right" wrapText="1"/>
    </xf>
    <xf numFmtId="164" fontId="0" fillId="0" borderId="0" xfId="44" applyNumberFormat="1" applyFont="1" applyFill="1" applyAlignment="1" applyProtection="1">
      <alignment horizontal="right" wrapText="1"/>
      <protection locked="0"/>
    </xf>
    <xf numFmtId="164" fontId="0" fillId="0" borderId="0" xfId="0" applyNumberFormat="1" applyFont="1" applyProtection="1">
      <protection locked="0"/>
    </xf>
    <xf numFmtId="49" fontId="16" fillId="40" borderId="10" xfId="0" applyNumberFormat="1" applyFont="1" applyFill="1" applyBorder="1" applyAlignment="1" applyProtection="1">
      <alignment horizontal="center"/>
      <protection locked="0"/>
    </xf>
    <xf numFmtId="49" fontId="0" fillId="41" borderId="0" xfId="0" applyNumberFormat="1" applyFill="1"/>
    <xf numFmtId="49" fontId="0" fillId="0" borderId="0" xfId="0" applyNumberFormat="1"/>
    <xf numFmtId="0" fontId="23" fillId="39" borderId="0" xfId="43" applyFont="1" applyFill="1" applyAlignment="1" applyProtection="1">
      <alignment horizontal="center"/>
      <protection locked="0"/>
    </xf>
    <xf numFmtId="49" fontId="0" fillId="39" borderId="0" xfId="0" applyNumberFormat="1" applyFont="1" applyFill="1" applyAlignment="1" applyProtection="1">
      <alignment horizontal="center"/>
      <protection locked="0"/>
    </xf>
    <xf numFmtId="0" fontId="0" fillId="39" borderId="0" xfId="0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20" fillId="39" borderId="0" xfId="0" applyNumberFormat="1" applyFont="1" applyFill="1" applyAlignment="1" applyProtection="1">
      <alignment horizontal="left"/>
      <protection locked="0"/>
    </xf>
    <xf numFmtId="49" fontId="16" fillId="40" borderId="20" xfId="0" applyNumberFormat="1" applyFont="1" applyFill="1" applyBorder="1" applyAlignment="1" applyProtection="1">
      <alignment horizontal="center"/>
      <protection locked="0"/>
    </xf>
    <xf numFmtId="49" fontId="16" fillId="40" borderId="21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 7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 t="str">
            <v>0718</v>
          </cell>
          <cell r="B349">
            <v>718</v>
          </cell>
          <cell r="C349" t="str">
            <v>125 State St</v>
          </cell>
          <cell r="D349" t="str">
            <v>125 State St</v>
          </cell>
        </row>
        <row r="350">
          <cell r="A350">
            <v>1200</v>
          </cell>
          <cell r="B350">
            <v>1200</v>
          </cell>
          <cell r="C350" t="str">
            <v>Electric Substation #1</v>
          </cell>
          <cell r="D350" t="str">
            <v>Electric Substation #1</v>
          </cell>
        </row>
        <row r="351">
          <cell r="A351">
            <v>1201</v>
          </cell>
          <cell r="B351">
            <v>1201</v>
          </cell>
          <cell r="C351" t="str">
            <v>Electric Substation #3</v>
          </cell>
          <cell r="D351" t="str">
            <v>Electric Substation #3</v>
          </cell>
        </row>
        <row r="352">
          <cell r="A352">
            <v>2100</v>
          </cell>
          <cell r="B352">
            <v>2100</v>
          </cell>
          <cell r="C352" t="str">
            <v>Alpha Chi Omega Sorority</v>
          </cell>
          <cell r="D352" t="str">
            <v>Alpha Chi Omega Sorority</v>
          </cell>
        </row>
        <row r="353">
          <cell r="A353">
            <v>2101</v>
          </cell>
          <cell r="B353">
            <v>2101</v>
          </cell>
          <cell r="C353" t="str">
            <v>Beta Theta Pi Fraternity</v>
          </cell>
          <cell r="D353" t="str">
            <v>Beta Theta Pi Fraternity</v>
          </cell>
        </row>
        <row r="354">
          <cell r="A354">
            <v>2102</v>
          </cell>
          <cell r="B354">
            <v>2102</v>
          </cell>
          <cell r="C354" t="str">
            <v>New Kappa Alpha Theta Sorority</v>
          </cell>
          <cell r="D354" t="str">
            <v>New Kappa Alpha Theta Sorority</v>
          </cell>
        </row>
        <row r="355">
          <cell r="A355">
            <v>2103</v>
          </cell>
          <cell r="B355">
            <v>2103</v>
          </cell>
          <cell r="C355" t="str">
            <v>Phi Kappa Tau</v>
          </cell>
          <cell r="D355" t="str">
            <v>Phi Kappa Tau Fraternity</v>
          </cell>
        </row>
        <row r="356">
          <cell r="A356" t="str">
            <v>8633</v>
          </cell>
          <cell r="B356">
            <v>8633</v>
          </cell>
          <cell r="C356" t="str">
            <v>UK HealthCare Good Samaritan Hospital</v>
          </cell>
          <cell r="D356" t="str">
            <v>UK HealthCare Good Samaritan Hospital</v>
          </cell>
        </row>
        <row r="357">
          <cell r="A357" t="str">
            <v>9127</v>
          </cell>
          <cell r="B357">
            <v>9127</v>
          </cell>
          <cell r="C357" t="str">
            <v>1101 S. Limestone</v>
          </cell>
          <cell r="D357" t="str">
            <v>1101 S. Limestone</v>
          </cell>
        </row>
        <row r="358">
          <cell r="A358" t="str">
            <v>9766</v>
          </cell>
          <cell r="B358">
            <v>9766</v>
          </cell>
          <cell r="C358" t="str">
            <v xml:space="preserve">New Equine Analytical Chemistry Lab      </v>
          </cell>
          <cell r="D358" t="str">
            <v>New Equine Lab</v>
          </cell>
        </row>
        <row r="359">
          <cell r="A359" t="str">
            <v>9768</v>
          </cell>
          <cell r="B359">
            <v>9768</v>
          </cell>
          <cell r="C359" t="str">
            <v>531 Wellington Way</v>
          </cell>
          <cell r="D359" t="str">
            <v>531 Wellington Way</v>
          </cell>
        </row>
        <row r="360">
          <cell r="A360" t="str">
            <v>9772</v>
          </cell>
          <cell r="B360">
            <v>9772</v>
          </cell>
          <cell r="C360" t="str">
            <v>1221 S. Broadway</v>
          </cell>
          <cell r="D360" t="str">
            <v>1221 S. Broadway</v>
          </cell>
        </row>
        <row r="361">
          <cell r="A361">
            <v>9813</v>
          </cell>
          <cell r="B361">
            <v>9813</v>
          </cell>
          <cell r="C361" t="str">
            <v>Child Development Center of the Bluegrass, Inc.</v>
          </cell>
          <cell r="D361" t="str">
            <v>Child Development Center of the Bluegrass, Inc.</v>
          </cell>
        </row>
        <row r="362">
          <cell r="A362" t="str">
            <v>9853</v>
          </cell>
          <cell r="B362">
            <v>9853</v>
          </cell>
          <cell r="C362" t="str">
            <v>Shriners Hospitals for Children Medical Center - Lexington</v>
          </cell>
          <cell r="D362" t="str">
            <v>Shriners Hospitals for Children Medical Center</v>
          </cell>
        </row>
        <row r="363">
          <cell r="A363" t="str">
            <v>9854</v>
          </cell>
          <cell r="B363">
            <v>9854</v>
          </cell>
          <cell r="C363" t="str">
            <v>Anthropology Research Building</v>
          </cell>
          <cell r="D363" t="str">
            <v>Anthropology Research Building</v>
          </cell>
        </row>
        <row r="364">
          <cell r="A364" t="str">
            <v>9861</v>
          </cell>
          <cell r="B364">
            <v>9861</v>
          </cell>
          <cell r="C364" t="str">
            <v>845 Angliana Ave</v>
          </cell>
          <cell r="D364" t="str">
            <v>845 Angliana Ave</v>
          </cell>
        </row>
        <row r="365">
          <cell r="A365" t="str">
            <v>9873</v>
          </cell>
          <cell r="B365">
            <v>9873</v>
          </cell>
          <cell r="C365" t="str">
            <v>UKHC Midwife Clinic</v>
          </cell>
          <cell r="D365" t="str">
            <v>UKHC Midwife Clinic</v>
          </cell>
        </row>
        <row r="366">
          <cell r="A366" t="str">
            <v>9875</v>
          </cell>
          <cell r="B366" t="str">
            <v>9875</v>
          </cell>
          <cell r="C366" t="str">
            <v>Vaughan Warehouse and Office</v>
          </cell>
          <cell r="D366" t="str">
            <v>Vaughan Warehouse and Office</v>
          </cell>
        </row>
        <row r="367">
          <cell r="A367" t="str">
            <v>9876</v>
          </cell>
          <cell r="B367" t="str">
            <v>9876</v>
          </cell>
          <cell r="C367" t="str">
            <v>Vaughan Warehouse #1</v>
          </cell>
          <cell r="D367" t="str">
            <v>Vaughan Warehouse #1</v>
          </cell>
        </row>
        <row r="368">
          <cell r="A368" t="str">
            <v>9877</v>
          </cell>
          <cell r="B368" t="str">
            <v>9877</v>
          </cell>
          <cell r="C368" t="str">
            <v>Vaughan Warehouse #2</v>
          </cell>
          <cell r="D368" t="str">
            <v>Vaughan Warehouse #2</v>
          </cell>
        </row>
        <row r="369">
          <cell r="A369" t="str">
            <v>9878</v>
          </cell>
          <cell r="B369" t="str">
            <v>9878</v>
          </cell>
          <cell r="C369" t="str">
            <v>Vaughan Warehouse #7</v>
          </cell>
          <cell r="D369" t="str">
            <v>Vaughan Warehouse #7</v>
          </cell>
        </row>
        <row r="370">
          <cell r="A370" t="str">
            <v>9879</v>
          </cell>
          <cell r="B370" t="str">
            <v>9879</v>
          </cell>
          <cell r="C370" t="str">
            <v>Vaughan Warehouse #3</v>
          </cell>
          <cell r="D370" t="str">
            <v>Vaughan Warehouse #3</v>
          </cell>
        </row>
        <row r="371">
          <cell r="A371" t="str">
            <v>9881</v>
          </cell>
          <cell r="B371" t="str">
            <v>9881</v>
          </cell>
          <cell r="C371" t="str">
            <v>Vaughan Warehouse #4</v>
          </cell>
          <cell r="D371" t="str">
            <v>Vaughan Warehouse #4</v>
          </cell>
        </row>
        <row r="372">
          <cell r="A372" t="str">
            <v>9882</v>
          </cell>
          <cell r="B372" t="str">
            <v>9882</v>
          </cell>
          <cell r="C372" t="str">
            <v>Vaughan Warehouse #5</v>
          </cell>
          <cell r="D372" t="str">
            <v>Vaughan Warehouse #5</v>
          </cell>
        </row>
        <row r="373">
          <cell r="A373" t="str">
            <v>9925</v>
          </cell>
          <cell r="B373">
            <v>9925</v>
          </cell>
          <cell r="C373" t="str">
            <v>Alpha Phi Sorority</v>
          </cell>
          <cell r="D373" t="str">
            <v>Alpha Phi Sorority</v>
          </cell>
        </row>
        <row r="374">
          <cell r="A374" t="str">
            <v>9983</v>
          </cell>
          <cell r="B374">
            <v>9983</v>
          </cell>
          <cell r="C374" t="str">
            <v>College of Medicine Building</v>
          </cell>
          <cell r="D374" t="str">
            <v>College of Medicine Building</v>
          </cell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3"/>
  <sheetViews>
    <sheetView tabSelected="1" zoomScale="90" zoomScaleNormal="90" workbookViewId="0">
      <selection activeCell="A7" sqref="A7"/>
    </sheetView>
  </sheetViews>
  <sheetFormatPr defaultColWidth="9.140625" defaultRowHeight="15.75" x14ac:dyDescent="0.25"/>
  <cols>
    <col min="1" max="1" width="12.42578125" style="41" bestFit="1" customWidth="1"/>
    <col min="2" max="2" width="10.7109375" style="94" customWidth="1"/>
    <col min="3" max="3" width="45" style="13" bestFit="1" customWidth="1"/>
    <col min="4" max="6" width="10.7109375" style="11" customWidth="1"/>
    <col min="7" max="7" width="17.42578125" style="11" bestFit="1" customWidth="1"/>
    <col min="8" max="8" width="18.140625" style="11" bestFit="1" customWidth="1"/>
    <col min="9" max="9" width="49.85546875" style="11" customWidth="1"/>
    <col min="10" max="16" width="10.7109375" style="13" customWidth="1"/>
    <col min="17" max="17" width="11.85546875" style="13" bestFit="1" customWidth="1"/>
    <col min="18" max="16384" width="9.140625" style="13"/>
  </cols>
  <sheetData>
    <row r="1" spans="1:17" s="49" customFormat="1" ht="60" customHeight="1" x14ac:dyDescent="0.25">
      <c r="A1" s="35" t="s">
        <v>7</v>
      </c>
      <c r="B1" s="105" t="s">
        <v>78</v>
      </c>
      <c r="C1" s="105"/>
      <c r="D1" s="50"/>
      <c r="E1" s="50"/>
      <c r="F1" s="46" t="s">
        <v>10</v>
      </c>
      <c r="G1" s="61">
        <v>43636</v>
      </c>
      <c r="H1" s="50" t="s">
        <v>191</v>
      </c>
      <c r="I1" s="50"/>
      <c r="J1" s="44" t="s">
        <v>33</v>
      </c>
      <c r="K1" s="44" t="s">
        <v>34</v>
      </c>
      <c r="L1" s="45"/>
      <c r="M1" s="45"/>
      <c r="N1" s="45"/>
      <c r="O1" s="52" t="s">
        <v>35</v>
      </c>
      <c r="P1" s="53" t="s">
        <v>47</v>
      </c>
    </row>
    <row r="2" spans="1:17" s="49" customFormat="1" ht="32.25" thickBot="1" x14ac:dyDescent="0.3">
      <c r="A2" s="35" t="s">
        <v>8</v>
      </c>
      <c r="B2" s="106" t="str">
        <f>VLOOKUP(B1,BuildingList!A:B,2,FALSE)</f>
        <v>Wendell &amp; Vickie Bell Soccer Complex</v>
      </c>
      <c r="C2" s="106"/>
      <c r="D2" s="50"/>
      <c r="E2" s="50"/>
      <c r="F2" s="46" t="s">
        <v>12</v>
      </c>
      <c r="G2" s="62" t="s">
        <v>72</v>
      </c>
      <c r="H2" s="50"/>
      <c r="I2" s="50"/>
      <c r="J2" s="47">
        <f>G129-J129</f>
        <v>101</v>
      </c>
      <c r="K2" s="47">
        <f>H129-M129</f>
        <v>2</v>
      </c>
      <c r="L2" s="48"/>
      <c r="M2" s="48"/>
      <c r="N2" s="48"/>
      <c r="O2" s="54"/>
      <c r="P2" s="55"/>
    </row>
    <row r="3" spans="1:17" s="49" customFormat="1" ht="45" x14ac:dyDescent="0.25">
      <c r="A3" s="95" t="s">
        <v>189</v>
      </c>
      <c r="B3" s="108" t="s">
        <v>190</v>
      </c>
      <c r="C3" s="10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s="49" customFormat="1" x14ac:dyDescent="0.25">
      <c r="A4" s="90" t="s">
        <v>167</v>
      </c>
      <c r="B4" s="91"/>
      <c r="C4" s="92"/>
      <c r="D4" s="93"/>
      <c r="E4" s="93"/>
      <c r="F4" s="93"/>
      <c r="G4" s="93"/>
      <c r="H4" s="50"/>
      <c r="I4" s="50"/>
      <c r="J4" s="50"/>
      <c r="K4" s="50"/>
      <c r="L4" s="50"/>
      <c r="M4" s="50"/>
      <c r="N4" s="50"/>
      <c r="O4" s="50"/>
    </row>
    <row r="5" spans="1:17" s="60" customFormat="1" ht="30.75" thickBot="1" x14ac:dyDescent="0.3">
      <c r="A5" s="58" t="s">
        <v>19</v>
      </c>
      <c r="B5" s="59" t="s">
        <v>14</v>
      </c>
      <c r="C5" s="36" t="s">
        <v>9</v>
      </c>
      <c r="D5" s="36" t="s">
        <v>4</v>
      </c>
      <c r="E5" s="36" t="s">
        <v>1</v>
      </c>
      <c r="F5" s="36" t="s">
        <v>11</v>
      </c>
      <c r="G5" s="36" t="s">
        <v>15</v>
      </c>
      <c r="H5" s="36" t="s">
        <v>16</v>
      </c>
      <c r="I5" s="36" t="s">
        <v>17</v>
      </c>
      <c r="J5" s="36" t="s">
        <v>36</v>
      </c>
      <c r="K5" s="36" t="s">
        <v>37</v>
      </c>
      <c r="L5" s="36" t="s">
        <v>38</v>
      </c>
      <c r="M5" s="36" t="s">
        <v>39</v>
      </c>
      <c r="N5" s="36" t="s">
        <v>37</v>
      </c>
      <c r="O5" s="36" t="s">
        <v>38</v>
      </c>
    </row>
    <row r="6" spans="1:17" s="74" customFormat="1" thickTop="1" x14ac:dyDescent="0.25">
      <c r="A6" s="75" t="s">
        <v>152</v>
      </c>
      <c r="B6" s="76" t="s">
        <v>90</v>
      </c>
      <c r="C6" s="77" t="s">
        <v>165</v>
      </c>
      <c r="D6" s="77" t="s">
        <v>5</v>
      </c>
      <c r="E6" s="77"/>
      <c r="F6" s="77">
        <v>14764</v>
      </c>
      <c r="G6" s="88" t="s">
        <v>13</v>
      </c>
      <c r="H6" s="88" t="s">
        <v>13</v>
      </c>
      <c r="I6" s="77"/>
      <c r="J6" s="78"/>
      <c r="K6" s="78"/>
      <c r="L6" s="78"/>
      <c r="M6" s="78"/>
      <c r="N6" s="78"/>
      <c r="O6" s="78"/>
      <c r="Q6" s="96">
        <v>14764</v>
      </c>
    </row>
    <row r="7" spans="1:17" s="23" customFormat="1" x14ac:dyDescent="0.25">
      <c r="A7" s="82" t="s">
        <v>79</v>
      </c>
      <c r="B7" s="79" t="s">
        <v>90</v>
      </c>
      <c r="C7" s="11" t="s">
        <v>70</v>
      </c>
      <c r="D7" s="63" t="s">
        <v>5</v>
      </c>
      <c r="E7" s="11">
        <v>669</v>
      </c>
      <c r="F7" s="71">
        <v>682</v>
      </c>
      <c r="G7" s="11" t="s">
        <v>3</v>
      </c>
      <c r="H7" s="11" t="s">
        <v>2</v>
      </c>
      <c r="I7" s="11"/>
      <c r="J7" s="13"/>
      <c r="K7" s="13"/>
      <c r="L7" s="13"/>
      <c r="M7" s="13"/>
      <c r="N7" s="13"/>
      <c r="O7" s="13"/>
      <c r="P7" s="13"/>
      <c r="Q7" s="97">
        <v>4612</v>
      </c>
    </row>
    <row r="8" spans="1:17" s="23" customFormat="1" x14ac:dyDescent="0.25">
      <c r="A8" s="49" t="s">
        <v>80</v>
      </c>
      <c r="B8" s="79" t="s">
        <v>90</v>
      </c>
      <c r="C8" s="11" t="s">
        <v>70</v>
      </c>
      <c r="D8" s="63" t="s">
        <v>5</v>
      </c>
      <c r="E8" s="24">
        <v>218</v>
      </c>
      <c r="F8" s="24">
        <v>236</v>
      </c>
      <c r="G8" s="11" t="s">
        <v>3</v>
      </c>
      <c r="H8" s="11" t="s">
        <v>2</v>
      </c>
      <c r="I8" s="24"/>
      <c r="J8" s="30"/>
      <c r="K8" s="31"/>
      <c r="L8" s="29"/>
      <c r="M8" s="30"/>
      <c r="N8" s="31"/>
      <c r="O8" s="30"/>
      <c r="Q8" s="97">
        <v>3062</v>
      </c>
    </row>
    <row r="9" spans="1:17" s="23" customFormat="1" x14ac:dyDescent="0.25">
      <c r="A9" s="83" t="s">
        <v>81</v>
      </c>
      <c r="B9" s="80" t="s">
        <v>90</v>
      </c>
      <c r="C9" s="11" t="s">
        <v>70</v>
      </c>
      <c r="D9" s="63" t="s">
        <v>5</v>
      </c>
      <c r="E9" s="24">
        <v>40</v>
      </c>
      <c r="F9" s="24">
        <v>43</v>
      </c>
      <c r="G9" s="11" t="s">
        <v>3</v>
      </c>
      <c r="H9" s="11" t="s">
        <v>2</v>
      </c>
      <c r="I9" s="24"/>
      <c r="J9" s="30"/>
      <c r="K9" s="31"/>
      <c r="L9" s="29"/>
      <c r="M9" s="30"/>
      <c r="N9" s="31"/>
      <c r="O9" s="30"/>
      <c r="Q9" s="98">
        <f>SUM(Q6:Q8)</f>
        <v>22438</v>
      </c>
    </row>
    <row r="10" spans="1:17" s="23" customFormat="1" x14ac:dyDescent="0.25">
      <c r="A10" s="83" t="s">
        <v>82</v>
      </c>
      <c r="B10" s="80" t="s">
        <v>90</v>
      </c>
      <c r="C10" s="11" t="s">
        <v>70</v>
      </c>
      <c r="D10" s="63" t="s">
        <v>5</v>
      </c>
      <c r="E10" s="24">
        <v>33</v>
      </c>
      <c r="F10" s="24">
        <v>35</v>
      </c>
      <c r="G10" s="11" t="s">
        <v>3</v>
      </c>
      <c r="H10" s="11" t="s">
        <v>2</v>
      </c>
      <c r="I10" s="24"/>
      <c r="J10" s="30"/>
      <c r="K10" s="31"/>
      <c r="L10" s="29"/>
      <c r="M10" s="30"/>
      <c r="N10" s="31"/>
      <c r="O10" s="30"/>
    </row>
    <row r="11" spans="1:17" s="23" customFormat="1" x14ac:dyDescent="0.25">
      <c r="A11" s="83" t="s">
        <v>83</v>
      </c>
      <c r="B11" s="80" t="s">
        <v>90</v>
      </c>
      <c r="C11" s="11" t="s">
        <v>70</v>
      </c>
      <c r="D11" s="63" t="s">
        <v>5</v>
      </c>
      <c r="E11" s="24">
        <v>40</v>
      </c>
      <c r="F11" s="24">
        <v>42</v>
      </c>
      <c r="G11" s="11" t="s">
        <v>3</v>
      </c>
      <c r="H11" s="11" t="s">
        <v>2</v>
      </c>
      <c r="J11" s="30"/>
      <c r="K11" s="31"/>
      <c r="L11" s="32"/>
      <c r="M11" s="30"/>
      <c r="N11" s="31"/>
      <c r="O11" s="30"/>
    </row>
    <row r="12" spans="1:17" s="23" customFormat="1" x14ac:dyDescent="0.25">
      <c r="A12" s="83" t="s">
        <v>84</v>
      </c>
      <c r="B12" s="80" t="s">
        <v>90</v>
      </c>
      <c r="C12" s="11" t="s">
        <v>70</v>
      </c>
      <c r="D12" s="63" t="s">
        <v>5</v>
      </c>
      <c r="E12" s="24">
        <v>470</v>
      </c>
      <c r="F12" s="24">
        <v>485</v>
      </c>
      <c r="G12" s="11" t="s">
        <v>3</v>
      </c>
      <c r="H12" s="11" t="s">
        <v>2</v>
      </c>
      <c r="I12" s="24"/>
      <c r="J12" s="30"/>
      <c r="K12" s="33"/>
      <c r="L12" s="24"/>
      <c r="M12" s="30"/>
      <c r="N12" s="33"/>
      <c r="O12" s="24"/>
    </row>
    <row r="13" spans="1:17" s="23" customFormat="1" x14ac:dyDescent="0.25">
      <c r="A13" s="83" t="s">
        <v>85</v>
      </c>
      <c r="B13" s="80" t="s">
        <v>90</v>
      </c>
      <c r="C13" s="11" t="s">
        <v>70</v>
      </c>
      <c r="D13" s="63" t="s">
        <v>5</v>
      </c>
      <c r="E13" s="24">
        <v>125</v>
      </c>
      <c r="F13" s="24">
        <v>123</v>
      </c>
      <c r="G13" s="11" t="s">
        <v>3</v>
      </c>
      <c r="H13" s="11" t="s">
        <v>2</v>
      </c>
      <c r="I13" s="24"/>
      <c r="J13" s="30"/>
      <c r="K13" s="33"/>
      <c r="L13" s="24"/>
      <c r="M13" s="30"/>
      <c r="N13" s="33"/>
      <c r="O13" s="24"/>
    </row>
    <row r="14" spans="1:17" s="23" customFormat="1" x14ac:dyDescent="0.25">
      <c r="A14" s="83" t="s">
        <v>86</v>
      </c>
      <c r="B14" s="80" t="s">
        <v>90</v>
      </c>
      <c r="C14" s="11" t="s">
        <v>70</v>
      </c>
      <c r="D14" s="63" t="s">
        <v>5</v>
      </c>
      <c r="E14" s="24">
        <v>27</v>
      </c>
      <c r="F14" s="24">
        <v>23</v>
      </c>
      <c r="G14" s="11" t="s">
        <v>3</v>
      </c>
      <c r="H14" s="11" t="s">
        <v>2</v>
      </c>
      <c r="I14" s="24"/>
      <c r="J14" s="30"/>
      <c r="K14" s="33"/>
      <c r="L14" s="24"/>
      <c r="M14" s="30"/>
      <c r="N14" s="33"/>
      <c r="O14" s="24"/>
    </row>
    <row r="15" spans="1:17" s="23" customFormat="1" x14ac:dyDescent="0.25">
      <c r="A15" s="83" t="s">
        <v>87</v>
      </c>
      <c r="B15" s="80" t="s">
        <v>90</v>
      </c>
      <c r="C15" s="11" t="s">
        <v>70</v>
      </c>
      <c r="D15" s="63" t="s">
        <v>5</v>
      </c>
      <c r="E15" s="24">
        <v>130</v>
      </c>
      <c r="F15" s="24">
        <v>132</v>
      </c>
      <c r="G15" s="11" t="s">
        <v>3</v>
      </c>
      <c r="H15" s="11" t="s">
        <v>2</v>
      </c>
      <c r="I15" s="24"/>
      <c r="J15" s="30"/>
      <c r="K15" s="33"/>
      <c r="L15" s="24"/>
      <c r="N15" s="33"/>
      <c r="O15" s="24"/>
    </row>
    <row r="16" spans="1:17" s="23" customFormat="1" x14ac:dyDescent="0.25">
      <c r="A16" s="49" t="s">
        <v>88</v>
      </c>
      <c r="B16" s="80" t="s">
        <v>90</v>
      </c>
      <c r="C16" s="11" t="s">
        <v>70</v>
      </c>
      <c r="D16" s="63" t="s">
        <v>5</v>
      </c>
      <c r="E16" s="24">
        <v>71</v>
      </c>
      <c r="F16" s="24">
        <v>76</v>
      </c>
      <c r="G16" s="11" t="s">
        <v>3</v>
      </c>
      <c r="H16" s="11" t="s">
        <v>2</v>
      </c>
      <c r="I16" s="24"/>
      <c r="J16" s="30"/>
      <c r="K16" s="33"/>
      <c r="L16" s="24"/>
      <c r="M16" s="30"/>
      <c r="N16" s="34"/>
    </row>
    <row r="17" spans="1:14" x14ac:dyDescent="0.25">
      <c r="A17" s="51" t="s">
        <v>89</v>
      </c>
      <c r="B17" s="80" t="s">
        <v>90</v>
      </c>
      <c r="C17" s="11" t="s">
        <v>70</v>
      </c>
      <c r="D17" s="63" t="s">
        <v>5</v>
      </c>
      <c r="E17" s="64">
        <v>176</v>
      </c>
      <c r="F17" s="64">
        <v>182</v>
      </c>
      <c r="G17" s="11" t="s">
        <v>3</v>
      </c>
      <c r="H17" s="11" t="s">
        <v>2</v>
      </c>
      <c r="I17" s="24"/>
      <c r="J17" s="30"/>
      <c r="K17" s="33"/>
      <c r="L17" s="24"/>
      <c r="M17" s="30"/>
      <c r="N17" s="18"/>
    </row>
    <row r="18" spans="1:14" x14ac:dyDescent="0.25">
      <c r="A18" s="51" t="s">
        <v>91</v>
      </c>
      <c r="B18" s="80" t="s">
        <v>90</v>
      </c>
      <c r="C18" s="11" t="s">
        <v>70</v>
      </c>
      <c r="D18" s="63" t="s">
        <v>5</v>
      </c>
      <c r="E18" s="24">
        <v>52</v>
      </c>
      <c r="F18" s="24">
        <v>56</v>
      </c>
      <c r="G18" s="11" t="s">
        <v>3</v>
      </c>
      <c r="H18" s="11" t="s">
        <v>2</v>
      </c>
      <c r="I18" s="24"/>
      <c r="J18" s="30"/>
      <c r="K18" s="33"/>
      <c r="L18" s="24"/>
      <c r="M18" s="30"/>
      <c r="N18" s="18"/>
    </row>
    <row r="19" spans="1:14" x14ac:dyDescent="0.25">
      <c r="A19" s="51" t="s">
        <v>92</v>
      </c>
      <c r="B19" s="80" t="s">
        <v>90</v>
      </c>
      <c r="C19" s="11" t="s">
        <v>70</v>
      </c>
      <c r="D19" s="63" t="s">
        <v>5</v>
      </c>
      <c r="E19" s="24">
        <v>231</v>
      </c>
      <c r="F19" s="24">
        <v>240</v>
      </c>
      <c r="G19" s="11" t="s">
        <v>3</v>
      </c>
      <c r="H19" s="11" t="s">
        <v>2</v>
      </c>
      <c r="I19" s="24"/>
      <c r="J19" s="30"/>
      <c r="K19" s="34"/>
      <c r="L19" s="23"/>
      <c r="M19" s="30"/>
      <c r="N19" s="18"/>
    </row>
    <row r="20" spans="1:14" x14ac:dyDescent="0.25">
      <c r="A20" s="84" t="s">
        <v>93</v>
      </c>
      <c r="B20" s="80" t="s">
        <v>90</v>
      </c>
      <c r="C20" s="11" t="s">
        <v>70</v>
      </c>
      <c r="D20" s="63" t="s">
        <v>5</v>
      </c>
      <c r="E20" s="24">
        <v>483</v>
      </c>
      <c r="F20" s="24">
        <v>491</v>
      </c>
      <c r="G20" s="11" t="s">
        <v>3</v>
      </c>
      <c r="H20" s="11" t="s">
        <v>2</v>
      </c>
      <c r="I20" s="24"/>
      <c r="J20" s="10"/>
      <c r="K20" s="18"/>
      <c r="M20" s="10"/>
      <c r="N20" s="18"/>
    </row>
    <row r="21" spans="1:14" x14ac:dyDescent="0.25">
      <c r="A21" s="83" t="s">
        <v>94</v>
      </c>
      <c r="B21" s="80" t="s">
        <v>90</v>
      </c>
      <c r="C21" s="11" t="s">
        <v>70</v>
      </c>
      <c r="D21" s="63" t="s">
        <v>5</v>
      </c>
      <c r="E21" s="24">
        <v>354</v>
      </c>
      <c r="F21" s="24">
        <v>360</v>
      </c>
      <c r="G21" s="11" t="s">
        <v>3</v>
      </c>
      <c r="H21" s="11" t="s">
        <v>2</v>
      </c>
      <c r="I21" s="24"/>
      <c r="J21" s="10"/>
      <c r="K21" s="18"/>
      <c r="M21" s="10"/>
    </row>
    <row r="22" spans="1:14" x14ac:dyDescent="0.25">
      <c r="A22" s="83" t="s">
        <v>95</v>
      </c>
      <c r="B22" s="80" t="s">
        <v>90</v>
      </c>
      <c r="C22" s="11" t="s">
        <v>70</v>
      </c>
      <c r="D22" s="63" t="s">
        <v>5</v>
      </c>
      <c r="E22" s="24">
        <v>17</v>
      </c>
      <c r="F22" s="24">
        <v>21</v>
      </c>
      <c r="G22" s="11" t="s">
        <v>3</v>
      </c>
      <c r="H22" s="11" t="s">
        <v>2</v>
      </c>
      <c r="I22" s="24"/>
      <c r="J22" s="10"/>
      <c r="K22" s="18"/>
      <c r="M22" s="10"/>
    </row>
    <row r="23" spans="1:14" x14ac:dyDescent="0.25">
      <c r="A23" s="83" t="s">
        <v>96</v>
      </c>
      <c r="B23" s="80" t="s">
        <v>90</v>
      </c>
      <c r="C23" s="11" t="s">
        <v>70</v>
      </c>
      <c r="D23" s="63" t="s">
        <v>5</v>
      </c>
      <c r="E23" s="24">
        <v>26</v>
      </c>
      <c r="F23" s="24">
        <v>27</v>
      </c>
      <c r="G23" s="11" t="s">
        <v>3</v>
      </c>
      <c r="H23" s="11" t="s">
        <v>2</v>
      </c>
      <c r="I23" s="24"/>
      <c r="K23" s="18"/>
    </row>
    <row r="24" spans="1:14" x14ac:dyDescent="0.25">
      <c r="A24" s="83" t="s">
        <v>97</v>
      </c>
      <c r="B24" s="80" t="s">
        <v>90</v>
      </c>
      <c r="C24" s="11" t="s">
        <v>70</v>
      </c>
      <c r="D24" s="63" t="s">
        <v>5</v>
      </c>
      <c r="E24" s="24">
        <v>52</v>
      </c>
      <c r="F24" s="24">
        <v>53</v>
      </c>
      <c r="G24" s="11" t="s">
        <v>3</v>
      </c>
      <c r="H24" s="11" t="s">
        <v>2</v>
      </c>
      <c r="I24" s="24"/>
    </row>
    <row r="25" spans="1:14" x14ac:dyDescent="0.25">
      <c r="A25" s="83" t="s">
        <v>98</v>
      </c>
      <c r="B25" s="80" t="s">
        <v>90</v>
      </c>
      <c r="C25" s="11" t="s">
        <v>70</v>
      </c>
      <c r="D25" s="63" t="s">
        <v>5</v>
      </c>
      <c r="E25" s="24">
        <v>26</v>
      </c>
      <c r="F25" s="24">
        <v>28</v>
      </c>
      <c r="G25" s="11" t="s">
        <v>3</v>
      </c>
      <c r="H25" s="11" t="s">
        <v>2</v>
      </c>
      <c r="I25" s="24"/>
    </row>
    <row r="26" spans="1:14" x14ac:dyDescent="0.25">
      <c r="A26" s="83">
        <v>104</v>
      </c>
      <c r="B26" s="80" t="s">
        <v>90</v>
      </c>
      <c r="C26" s="11" t="s">
        <v>70</v>
      </c>
      <c r="D26" s="63" t="s">
        <v>5</v>
      </c>
      <c r="E26" s="24">
        <v>18</v>
      </c>
      <c r="F26" s="24">
        <v>19</v>
      </c>
      <c r="G26" s="11" t="s">
        <v>3</v>
      </c>
      <c r="H26" s="11" t="s">
        <v>2</v>
      </c>
      <c r="I26" s="24"/>
    </row>
    <row r="27" spans="1:14" x14ac:dyDescent="0.25">
      <c r="A27" s="82">
        <v>105</v>
      </c>
      <c r="B27" s="80" t="s">
        <v>90</v>
      </c>
      <c r="C27" s="11" t="s">
        <v>70</v>
      </c>
      <c r="D27" s="63" t="s">
        <v>5</v>
      </c>
      <c r="E27" s="11">
        <v>95</v>
      </c>
      <c r="F27" s="11">
        <v>96</v>
      </c>
      <c r="G27" s="11" t="s">
        <v>3</v>
      </c>
      <c r="H27" s="11" t="s">
        <v>2</v>
      </c>
    </row>
    <row r="28" spans="1:14" x14ac:dyDescent="0.25">
      <c r="A28" s="82">
        <v>106</v>
      </c>
      <c r="B28" s="80" t="s">
        <v>90</v>
      </c>
      <c r="C28" s="11" t="s">
        <v>70</v>
      </c>
      <c r="D28" s="63" t="s">
        <v>5</v>
      </c>
      <c r="E28" s="11">
        <v>987</v>
      </c>
      <c r="F28" s="11">
        <v>983</v>
      </c>
      <c r="G28" s="11" t="s">
        <v>3</v>
      </c>
      <c r="H28" s="11" t="s">
        <v>2</v>
      </c>
    </row>
    <row r="29" spans="1:14" x14ac:dyDescent="0.25">
      <c r="A29" s="82">
        <v>107</v>
      </c>
      <c r="B29" s="80" t="s">
        <v>90</v>
      </c>
      <c r="C29" s="11" t="s">
        <v>70</v>
      </c>
      <c r="D29" s="63" t="s">
        <v>5</v>
      </c>
      <c r="E29" s="11">
        <v>147</v>
      </c>
      <c r="F29" s="11">
        <v>148</v>
      </c>
      <c r="G29" s="11" t="s">
        <v>3</v>
      </c>
      <c r="H29" s="11" t="s">
        <v>2</v>
      </c>
    </row>
    <row r="30" spans="1:14" x14ac:dyDescent="0.25">
      <c r="A30" s="82">
        <v>108</v>
      </c>
      <c r="B30" s="80" t="s">
        <v>90</v>
      </c>
      <c r="C30" s="11" t="s">
        <v>70</v>
      </c>
      <c r="D30" s="63" t="s">
        <v>5</v>
      </c>
      <c r="E30" s="11">
        <v>246</v>
      </c>
      <c r="F30" s="11">
        <v>247</v>
      </c>
      <c r="G30" s="11" t="s">
        <v>3</v>
      </c>
      <c r="H30" s="11" t="s">
        <v>2</v>
      </c>
    </row>
    <row r="31" spans="1:14" x14ac:dyDescent="0.25">
      <c r="A31" s="82" t="s">
        <v>99</v>
      </c>
      <c r="B31" s="80" t="s">
        <v>90</v>
      </c>
      <c r="C31" s="11" t="s">
        <v>70</v>
      </c>
      <c r="D31" s="63" t="s">
        <v>5</v>
      </c>
      <c r="E31" s="11">
        <v>54</v>
      </c>
      <c r="F31" s="11">
        <v>56</v>
      </c>
      <c r="G31" s="11" t="s">
        <v>3</v>
      </c>
      <c r="H31" s="11" t="s">
        <v>2</v>
      </c>
    </row>
    <row r="32" spans="1:14" x14ac:dyDescent="0.25">
      <c r="A32" s="82" t="s">
        <v>100</v>
      </c>
      <c r="B32" s="80" t="s">
        <v>90</v>
      </c>
      <c r="C32" s="11" t="s">
        <v>70</v>
      </c>
      <c r="D32" s="63" t="s">
        <v>5</v>
      </c>
      <c r="E32" s="11">
        <v>49</v>
      </c>
      <c r="F32" s="11">
        <v>50</v>
      </c>
      <c r="G32" s="11" t="s">
        <v>3</v>
      </c>
      <c r="H32" s="11" t="s">
        <v>2</v>
      </c>
    </row>
    <row r="33" spans="1:9" x14ac:dyDescent="0.25">
      <c r="A33" s="82" t="s">
        <v>101</v>
      </c>
      <c r="B33" s="80" t="s">
        <v>90</v>
      </c>
      <c r="C33" s="11" t="s">
        <v>70</v>
      </c>
      <c r="D33" s="63" t="s">
        <v>5</v>
      </c>
      <c r="E33" s="11">
        <v>91</v>
      </c>
      <c r="F33" s="11">
        <v>92</v>
      </c>
      <c r="G33" s="11" t="s">
        <v>3</v>
      </c>
      <c r="H33" s="11" t="s">
        <v>2</v>
      </c>
    </row>
    <row r="34" spans="1:9" x14ac:dyDescent="0.25">
      <c r="A34" s="82">
        <v>109</v>
      </c>
      <c r="B34" s="80" t="s">
        <v>90</v>
      </c>
      <c r="C34" s="11" t="s">
        <v>70</v>
      </c>
      <c r="D34" s="63" t="s">
        <v>5</v>
      </c>
      <c r="E34" s="11">
        <v>36</v>
      </c>
      <c r="F34" s="11">
        <v>37</v>
      </c>
      <c r="G34" s="11" t="s">
        <v>3</v>
      </c>
      <c r="H34" s="11" t="s">
        <v>2</v>
      </c>
    </row>
    <row r="35" spans="1:9" s="72" customFormat="1" x14ac:dyDescent="0.25">
      <c r="A35" s="85" t="s">
        <v>102</v>
      </c>
      <c r="B35" s="81" t="s">
        <v>90</v>
      </c>
      <c r="C35" s="71" t="s">
        <v>70</v>
      </c>
      <c r="D35" s="63" t="s">
        <v>5</v>
      </c>
      <c r="E35" s="71">
        <v>206</v>
      </c>
      <c r="F35" s="71">
        <v>242</v>
      </c>
      <c r="G35" s="11" t="s">
        <v>3</v>
      </c>
      <c r="H35" s="11" t="s">
        <v>2</v>
      </c>
      <c r="I35" s="71"/>
    </row>
    <row r="36" spans="1:9" s="72" customFormat="1" x14ac:dyDescent="0.25">
      <c r="A36" s="85" t="s">
        <v>103</v>
      </c>
      <c r="B36" s="81" t="s">
        <v>90</v>
      </c>
      <c r="C36" s="71" t="s">
        <v>70</v>
      </c>
      <c r="D36" s="63" t="s">
        <v>5</v>
      </c>
      <c r="E36" s="71">
        <v>272</v>
      </c>
      <c r="F36" s="71">
        <v>227</v>
      </c>
      <c r="G36" s="11" t="s">
        <v>3</v>
      </c>
      <c r="H36" s="11" t="s">
        <v>2</v>
      </c>
      <c r="I36" s="71"/>
    </row>
    <row r="37" spans="1:9" x14ac:dyDescent="0.25">
      <c r="A37" s="82" t="s">
        <v>104</v>
      </c>
      <c r="B37" s="81" t="s">
        <v>90</v>
      </c>
      <c r="C37" s="11" t="s">
        <v>70</v>
      </c>
      <c r="D37" s="63" t="s">
        <v>5</v>
      </c>
      <c r="E37" s="11">
        <v>38</v>
      </c>
      <c r="F37" s="11">
        <v>41</v>
      </c>
      <c r="G37" s="11" t="s">
        <v>3</v>
      </c>
      <c r="H37" s="11" t="s">
        <v>2</v>
      </c>
    </row>
    <row r="38" spans="1:9" x14ac:dyDescent="0.25">
      <c r="A38" s="82">
        <v>111</v>
      </c>
      <c r="B38" s="81" t="s">
        <v>90</v>
      </c>
      <c r="C38" s="11" t="s">
        <v>70</v>
      </c>
      <c r="D38" s="63" t="s">
        <v>5</v>
      </c>
      <c r="E38" s="11">
        <v>21</v>
      </c>
      <c r="F38" s="11">
        <v>23</v>
      </c>
      <c r="G38" s="11" t="s">
        <v>3</v>
      </c>
      <c r="H38" s="11" t="s">
        <v>2</v>
      </c>
    </row>
    <row r="39" spans="1:9" x14ac:dyDescent="0.25">
      <c r="A39" s="82">
        <v>112</v>
      </c>
      <c r="B39" s="81" t="s">
        <v>90</v>
      </c>
      <c r="C39" s="11" t="s">
        <v>70</v>
      </c>
      <c r="D39" s="63" t="s">
        <v>5</v>
      </c>
      <c r="E39" s="11">
        <v>35</v>
      </c>
      <c r="F39" s="11">
        <v>36</v>
      </c>
      <c r="G39" s="11" t="s">
        <v>3</v>
      </c>
      <c r="H39" s="11" t="s">
        <v>2</v>
      </c>
    </row>
    <row r="40" spans="1:9" x14ac:dyDescent="0.25">
      <c r="A40" s="82">
        <v>113</v>
      </c>
      <c r="B40" s="81" t="s">
        <v>90</v>
      </c>
      <c r="C40" s="11" t="s">
        <v>70</v>
      </c>
      <c r="D40" s="63" t="s">
        <v>5</v>
      </c>
      <c r="E40" s="11">
        <v>17</v>
      </c>
      <c r="F40" s="11">
        <v>18</v>
      </c>
      <c r="G40" s="11" t="s">
        <v>3</v>
      </c>
      <c r="H40" s="11" t="s">
        <v>2</v>
      </c>
    </row>
    <row r="41" spans="1:9" x14ac:dyDescent="0.25">
      <c r="A41" s="82">
        <v>114</v>
      </c>
      <c r="B41" s="81" t="s">
        <v>90</v>
      </c>
      <c r="C41" s="11" t="s">
        <v>70</v>
      </c>
      <c r="D41" s="63" t="s">
        <v>5</v>
      </c>
      <c r="E41" s="11">
        <v>33</v>
      </c>
      <c r="F41" s="11">
        <v>34</v>
      </c>
      <c r="G41" s="11" t="s">
        <v>3</v>
      </c>
      <c r="H41" s="11" t="s">
        <v>2</v>
      </c>
    </row>
    <row r="42" spans="1:9" x14ac:dyDescent="0.25">
      <c r="A42" s="82">
        <v>115</v>
      </c>
      <c r="B42" s="81" t="s">
        <v>90</v>
      </c>
      <c r="C42" s="11" t="s">
        <v>70</v>
      </c>
      <c r="D42" s="63" t="s">
        <v>5</v>
      </c>
      <c r="E42" s="11">
        <v>21</v>
      </c>
      <c r="F42" s="11">
        <v>23</v>
      </c>
      <c r="G42" s="11" t="s">
        <v>3</v>
      </c>
      <c r="H42" s="11" t="s">
        <v>2</v>
      </c>
    </row>
    <row r="43" spans="1:9" x14ac:dyDescent="0.25">
      <c r="A43" s="82">
        <v>116</v>
      </c>
      <c r="B43" s="81" t="s">
        <v>90</v>
      </c>
      <c r="C43" s="11" t="s">
        <v>70</v>
      </c>
      <c r="D43" s="63" t="s">
        <v>5</v>
      </c>
      <c r="E43" s="11">
        <v>26</v>
      </c>
      <c r="F43" s="11">
        <v>27</v>
      </c>
      <c r="G43" s="11" t="s">
        <v>3</v>
      </c>
      <c r="H43" s="11" t="s">
        <v>2</v>
      </c>
    </row>
    <row r="44" spans="1:9" x14ac:dyDescent="0.25">
      <c r="A44" s="82">
        <v>117</v>
      </c>
      <c r="B44" s="81" t="s">
        <v>90</v>
      </c>
      <c r="C44" s="11" t="s">
        <v>70</v>
      </c>
      <c r="D44" s="63" t="s">
        <v>5</v>
      </c>
      <c r="E44" s="11">
        <v>1044</v>
      </c>
      <c r="F44" s="11">
        <v>1043</v>
      </c>
      <c r="G44" s="11" t="s">
        <v>3</v>
      </c>
      <c r="H44" s="11" t="s">
        <v>2</v>
      </c>
    </row>
    <row r="45" spans="1:9" x14ac:dyDescent="0.25">
      <c r="A45" s="82" t="s">
        <v>105</v>
      </c>
      <c r="B45" s="81" t="s">
        <v>90</v>
      </c>
      <c r="C45" s="11" t="s">
        <v>70</v>
      </c>
      <c r="D45" s="63" t="s">
        <v>5</v>
      </c>
      <c r="E45" s="11">
        <v>19</v>
      </c>
      <c r="F45" s="11">
        <v>20</v>
      </c>
      <c r="G45" s="11" t="s">
        <v>3</v>
      </c>
      <c r="H45" s="11" t="s">
        <v>2</v>
      </c>
    </row>
    <row r="46" spans="1:9" x14ac:dyDescent="0.25">
      <c r="A46" s="82">
        <v>118</v>
      </c>
      <c r="B46" s="81" t="s">
        <v>90</v>
      </c>
      <c r="C46" s="11" t="s">
        <v>70</v>
      </c>
      <c r="D46" s="63" t="s">
        <v>5</v>
      </c>
      <c r="E46" s="11">
        <v>661</v>
      </c>
      <c r="F46" s="11">
        <v>663</v>
      </c>
      <c r="G46" s="11" t="s">
        <v>3</v>
      </c>
      <c r="H46" s="11" t="s">
        <v>2</v>
      </c>
    </row>
    <row r="47" spans="1:9" s="72" customFormat="1" x14ac:dyDescent="0.25">
      <c r="A47" s="85" t="s">
        <v>106</v>
      </c>
      <c r="B47" s="81" t="s">
        <v>90</v>
      </c>
      <c r="C47" s="71" t="s">
        <v>70</v>
      </c>
      <c r="D47" s="63" t="s">
        <v>5</v>
      </c>
      <c r="E47" s="71">
        <v>205</v>
      </c>
      <c r="F47" s="71">
        <v>242</v>
      </c>
      <c r="G47" s="11" t="s">
        <v>3</v>
      </c>
      <c r="H47" s="11" t="s">
        <v>2</v>
      </c>
      <c r="I47" s="71"/>
    </row>
    <row r="48" spans="1:9" s="72" customFormat="1" x14ac:dyDescent="0.25">
      <c r="A48" s="85" t="s">
        <v>107</v>
      </c>
      <c r="B48" s="81" t="s">
        <v>90</v>
      </c>
      <c r="C48" s="71" t="s">
        <v>70</v>
      </c>
      <c r="D48" s="63" t="s">
        <v>5</v>
      </c>
      <c r="E48" s="71">
        <v>273</v>
      </c>
      <c r="F48" s="71">
        <v>227</v>
      </c>
      <c r="G48" s="11" t="s">
        <v>3</v>
      </c>
      <c r="H48" s="11" t="s">
        <v>2</v>
      </c>
      <c r="I48" s="71"/>
    </row>
    <row r="49" spans="1:8" x14ac:dyDescent="0.25">
      <c r="A49" s="82" t="s">
        <v>108</v>
      </c>
      <c r="B49" s="81" t="s">
        <v>90</v>
      </c>
      <c r="C49" s="11" t="s">
        <v>70</v>
      </c>
      <c r="D49" s="63" t="s">
        <v>5</v>
      </c>
      <c r="E49" s="11">
        <v>37</v>
      </c>
      <c r="F49" s="11">
        <v>40</v>
      </c>
      <c r="G49" s="11" t="s">
        <v>3</v>
      </c>
      <c r="H49" s="11" t="s">
        <v>2</v>
      </c>
    </row>
    <row r="50" spans="1:8" x14ac:dyDescent="0.25">
      <c r="A50" s="82">
        <v>119</v>
      </c>
      <c r="B50" s="81" t="s">
        <v>90</v>
      </c>
      <c r="C50" s="11" t="s">
        <v>70</v>
      </c>
      <c r="D50" s="63" t="s">
        <v>5</v>
      </c>
      <c r="E50" s="11">
        <v>17</v>
      </c>
      <c r="F50" s="11">
        <v>18</v>
      </c>
      <c r="G50" s="11" t="s">
        <v>3</v>
      </c>
      <c r="H50" s="11" t="s">
        <v>2</v>
      </c>
    </row>
    <row r="51" spans="1:8" x14ac:dyDescent="0.25">
      <c r="A51" s="82">
        <v>120</v>
      </c>
      <c r="B51" s="81" t="s">
        <v>90</v>
      </c>
      <c r="C51" s="11" t="s">
        <v>70</v>
      </c>
      <c r="D51" s="63" t="s">
        <v>5</v>
      </c>
      <c r="E51" s="11">
        <v>249</v>
      </c>
      <c r="F51" s="11">
        <v>250</v>
      </c>
      <c r="G51" s="11" t="s">
        <v>3</v>
      </c>
      <c r="H51" s="11" t="s">
        <v>2</v>
      </c>
    </row>
    <row r="52" spans="1:8" x14ac:dyDescent="0.25">
      <c r="A52" s="82" t="s">
        <v>109</v>
      </c>
      <c r="B52" s="81" t="s">
        <v>90</v>
      </c>
      <c r="C52" s="11" t="s">
        <v>70</v>
      </c>
      <c r="D52" s="63" t="s">
        <v>5</v>
      </c>
      <c r="E52" s="11">
        <v>54</v>
      </c>
      <c r="F52" s="11">
        <v>56</v>
      </c>
      <c r="G52" s="11" t="s">
        <v>3</v>
      </c>
      <c r="H52" s="11" t="s">
        <v>2</v>
      </c>
    </row>
    <row r="53" spans="1:8" x14ac:dyDescent="0.25">
      <c r="A53" s="82" t="s">
        <v>110</v>
      </c>
      <c r="B53" s="81" t="s">
        <v>90</v>
      </c>
      <c r="C53" s="11" t="s">
        <v>70</v>
      </c>
      <c r="D53" s="63" t="s">
        <v>5</v>
      </c>
      <c r="E53" s="11">
        <v>49</v>
      </c>
      <c r="F53" s="11">
        <v>50</v>
      </c>
      <c r="G53" s="11" t="s">
        <v>3</v>
      </c>
      <c r="H53" s="11" t="s">
        <v>2</v>
      </c>
    </row>
    <row r="54" spans="1:8" x14ac:dyDescent="0.25">
      <c r="A54" s="82" t="s">
        <v>111</v>
      </c>
      <c r="B54" s="81" t="s">
        <v>90</v>
      </c>
      <c r="C54" s="11" t="s">
        <v>70</v>
      </c>
      <c r="D54" s="63" t="s">
        <v>5</v>
      </c>
      <c r="E54" s="11">
        <v>91</v>
      </c>
      <c r="F54" s="11">
        <v>92</v>
      </c>
      <c r="G54" s="11" t="s">
        <v>3</v>
      </c>
      <c r="H54" s="11" t="s">
        <v>2</v>
      </c>
    </row>
    <row r="55" spans="1:8" x14ac:dyDescent="0.25">
      <c r="A55" s="82">
        <v>121</v>
      </c>
      <c r="B55" s="81" t="s">
        <v>90</v>
      </c>
      <c r="C55" s="11" t="s">
        <v>70</v>
      </c>
      <c r="D55" s="63" t="s">
        <v>5</v>
      </c>
      <c r="E55" s="11">
        <v>265</v>
      </c>
      <c r="F55" s="11">
        <v>226</v>
      </c>
      <c r="G55" s="11" t="s">
        <v>3</v>
      </c>
      <c r="H55" s="11" t="s">
        <v>2</v>
      </c>
    </row>
    <row r="56" spans="1:8" x14ac:dyDescent="0.25">
      <c r="A56" s="82" t="s">
        <v>117</v>
      </c>
      <c r="B56" s="81" t="s">
        <v>90</v>
      </c>
      <c r="C56" s="11" t="s">
        <v>70</v>
      </c>
      <c r="D56" s="63" t="s">
        <v>5</v>
      </c>
      <c r="E56" s="11">
        <v>51</v>
      </c>
      <c r="F56" s="11">
        <v>52</v>
      </c>
      <c r="G56" s="11" t="s">
        <v>3</v>
      </c>
      <c r="H56" s="11" t="s">
        <v>2</v>
      </c>
    </row>
    <row r="57" spans="1:8" x14ac:dyDescent="0.25">
      <c r="A57" s="82" t="s">
        <v>112</v>
      </c>
      <c r="B57" s="81" t="s">
        <v>90</v>
      </c>
      <c r="C57" s="11" t="s">
        <v>70</v>
      </c>
      <c r="D57" s="63" t="s">
        <v>5</v>
      </c>
      <c r="E57" s="11">
        <v>93</v>
      </c>
      <c r="F57" s="11">
        <v>94</v>
      </c>
      <c r="G57" s="11" t="s">
        <v>3</v>
      </c>
      <c r="H57" s="11" t="s">
        <v>2</v>
      </c>
    </row>
    <row r="58" spans="1:8" x14ac:dyDescent="0.25">
      <c r="A58" s="82" t="s">
        <v>113</v>
      </c>
      <c r="B58" s="81" t="s">
        <v>90</v>
      </c>
      <c r="C58" s="11" t="s">
        <v>70</v>
      </c>
      <c r="D58" s="63" t="s">
        <v>5</v>
      </c>
      <c r="E58" s="11">
        <v>51</v>
      </c>
      <c r="F58" s="11">
        <v>52</v>
      </c>
      <c r="G58" s="11" t="s">
        <v>3</v>
      </c>
      <c r="H58" s="11" t="s">
        <v>2</v>
      </c>
    </row>
    <row r="59" spans="1:8" x14ac:dyDescent="0.25">
      <c r="A59" s="82" t="s">
        <v>114</v>
      </c>
      <c r="B59" s="81" t="s">
        <v>90</v>
      </c>
      <c r="C59" s="11" t="s">
        <v>70</v>
      </c>
      <c r="D59" s="63" t="s">
        <v>5</v>
      </c>
      <c r="E59" s="11">
        <v>91</v>
      </c>
      <c r="F59" s="11">
        <v>92</v>
      </c>
      <c r="G59" s="11" t="s">
        <v>3</v>
      </c>
      <c r="H59" s="11" t="s">
        <v>2</v>
      </c>
    </row>
    <row r="60" spans="1:8" x14ac:dyDescent="0.25">
      <c r="A60" s="82" t="s">
        <v>115</v>
      </c>
      <c r="B60" s="81" t="s">
        <v>90</v>
      </c>
      <c r="C60" s="11" t="s">
        <v>70</v>
      </c>
      <c r="D60" s="63" t="s">
        <v>5</v>
      </c>
      <c r="E60" s="11">
        <v>42</v>
      </c>
      <c r="F60" s="11">
        <v>43</v>
      </c>
      <c r="G60" s="11" t="s">
        <v>3</v>
      </c>
      <c r="H60" s="11" t="s">
        <v>2</v>
      </c>
    </row>
    <row r="61" spans="1:8" x14ac:dyDescent="0.25">
      <c r="A61" s="85" t="s">
        <v>192</v>
      </c>
      <c r="B61" s="81" t="s">
        <v>90</v>
      </c>
      <c r="C61" s="71" t="s">
        <v>24</v>
      </c>
      <c r="D61" s="63" t="s">
        <v>5</v>
      </c>
      <c r="E61" s="11" t="s">
        <v>193</v>
      </c>
      <c r="F61" s="11">
        <v>61</v>
      </c>
      <c r="G61" s="11" t="s">
        <v>3</v>
      </c>
      <c r="H61" s="11" t="s">
        <v>18</v>
      </c>
    </row>
    <row r="62" spans="1:8" x14ac:dyDescent="0.25">
      <c r="A62" s="82">
        <v>122</v>
      </c>
      <c r="B62" s="81" t="s">
        <v>90</v>
      </c>
      <c r="C62" s="11" t="s">
        <v>70</v>
      </c>
      <c r="D62" s="63" t="s">
        <v>5</v>
      </c>
      <c r="E62" s="11">
        <v>358</v>
      </c>
      <c r="F62" s="11">
        <v>363</v>
      </c>
      <c r="G62" s="11" t="s">
        <v>3</v>
      </c>
      <c r="H62" s="11" t="s">
        <v>2</v>
      </c>
    </row>
    <row r="63" spans="1:8" x14ac:dyDescent="0.25">
      <c r="A63" s="82" t="s">
        <v>116</v>
      </c>
      <c r="B63" s="81" t="s">
        <v>90</v>
      </c>
      <c r="C63" s="11" t="s">
        <v>70</v>
      </c>
      <c r="D63" s="63" t="s">
        <v>5</v>
      </c>
      <c r="E63" s="11">
        <v>108</v>
      </c>
      <c r="F63" s="11">
        <v>107</v>
      </c>
      <c r="G63" s="11" t="s">
        <v>3</v>
      </c>
      <c r="H63" s="11" t="s">
        <v>2</v>
      </c>
    </row>
    <row r="64" spans="1:8" x14ac:dyDescent="0.25">
      <c r="A64" s="82" t="s">
        <v>118</v>
      </c>
      <c r="B64" s="81" t="s">
        <v>90</v>
      </c>
      <c r="C64" s="11" t="s">
        <v>70</v>
      </c>
      <c r="D64" s="63" t="s">
        <v>5</v>
      </c>
      <c r="E64" s="11">
        <v>113</v>
      </c>
      <c r="F64" s="11">
        <v>110</v>
      </c>
      <c r="G64" s="11" t="s">
        <v>3</v>
      </c>
      <c r="H64" s="11" t="s">
        <v>2</v>
      </c>
    </row>
    <row r="65" spans="1:9" x14ac:dyDescent="0.25">
      <c r="A65" s="82" t="s">
        <v>119</v>
      </c>
      <c r="B65" s="81" t="s">
        <v>90</v>
      </c>
      <c r="C65" s="11" t="s">
        <v>70</v>
      </c>
      <c r="D65" s="63" t="s">
        <v>5</v>
      </c>
      <c r="E65" s="11">
        <v>118</v>
      </c>
      <c r="F65" s="11">
        <v>116</v>
      </c>
      <c r="G65" s="11" t="s">
        <v>3</v>
      </c>
      <c r="H65" s="11" t="s">
        <v>2</v>
      </c>
    </row>
    <row r="66" spans="1:9" x14ac:dyDescent="0.25">
      <c r="A66" s="82">
        <v>123</v>
      </c>
      <c r="B66" s="81" t="s">
        <v>90</v>
      </c>
      <c r="C66" s="11" t="s">
        <v>52</v>
      </c>
      <c r="D66" s="63" t="s">
        <v>5</v>
      </c>
      <c r="E66" s="11">
        <v>693</v>
      </c>
      <c r="F66" s="11">
        <v>0</v>
      </c>
    </row>
    <row r="67" spans="1:9" x14ac:dyDescent="0.25">
      <c r="A67" s="82">
        <v>127</v>
      </c>
      <c r="B67" s="81" t="s">
        <v>90</v>
      </c>
      <c r="C67" s="11" t="s">
        <v>52</v>
      </c>
      <c r="D67" s="63" t="s">
        <v>5</v>
      </c>
      <c r="E67" s="11">
        <v>692</v>
      </c>
      <c r="F67" s="11">
        <v>0</v>
      </c>
    </row>
    <row r="68" spans="1:9" x14ac:dyDescent="0.25">
      <c r="A68" s="82" t="s">
        <v>120</v>
      </c>
      <c r="B68" s="80" t="s">
        <v>90</v>
      </c>
      <c r="C68" s="11" t="s">
        <v>50</v>
      </c>
      <c r="D68" s="63" t="s">
        <v>5</v>
      </c>
      <c r="E68" s="11">
        <v>0</v>
      </c>
      <c r="F68" s="11">
        <v>156</v>
      </c>
      <c r="G68" s="11" t="s">
        <v>3</v>
      </c>
      <c r="H68" s="11" t="s">
        <v>2</v>
      </c>
      <c r="I68" s="11" t="s">
        <v>130</v>
      </c>
    </row>
    <row r="69" spans="1:9" x14ac:dyDescent="0.25">
      <c r="A69" s="82" t="s">
        <v>122</v>
      </c>
      <c r="B69" s="80" t="s">
        <v>90</v>
      </c>
      <c r="C69" s="11" t="s">
        <v>123</v>
      </c>
      <c r="D69" s="63" t="s">
        <v>5</v>
      </c>
      <c r="E69" s="11">
        <v>72</v>
      </c>
      <c r="F69" s="11">
        <v>112</v>
      </c>
      <c r="G69" s="11" t="s">
        <v>3</v>
      </c>
      <c r="H69" s="11" t="s">
        <v>2</v>
      </c>
      <c r="I69" s="11" t="s">
        <v>129</v>
      </c>
    </row>
    <row r="70" spans="1:9" x14ac:dyDescent="0.25">
      <c r="A70" s="82">
        <v>125</v>
      </c>
      <c r="B70" s="81" t="s">
        <v>90</v>
      </c>
      <c r="C70" s="11" t="s">
        <v>52</v>
      </c>
      <c r="D70" s="63" t="s">
        <v>5</v>
      </c>
      <c r="E70" s="11">
        <v>72</v>
      </c>
      <c r="F70" s="11">
        <v>0</v>
      </c>
    </row>
    <row r="71" spans="1:9" x14ac:dyDescent="0.25">
      <c r="A71" s="82" t="s">
        <v>121</v>
      </c>
      <c r="B71" s="80" t="s">
        <v>90</v>
      </c>
      <c r="C71" s="11" t="s">
        <v>50</v>
      </c>
      <c r="D71" s="63" t="s">
        <v>5</v>
      </c>
      <c r="E71" s="11">
        <v>0</v>
      </c>
      <c r="F71" s="11">
        <v>156</v>
      </c>
      <c r="G71" s="11" t="s">
        <v>3</v>
      </c>
      <c r="H71" s="11" t="s">
        <v>2</v>
      </c>
      <c r="I71" s="11" t="s">
        <v>128</v>
      </c>
    </row>
    <row r="72" spans="1:9" x14ac:dyDescent="0.25">
      <c r="A72" s="82" t="s">
        <v>144</v>
      </c>
      <c r="B72" s="80" t="s">
        <v>90</v>
      </c>
      <c r="C72" s="11" t="s">
        <v>50</v>
      </c>
      <c r="D72" s="63" t="s">
        <v>5</v>
      </c>
      <c r="E72" s="11">
        <v>0</v>
      </c>
      <c r="F72" s="11">
        <v>275</v>
      </c>
      <c r="G72" s="11" t="s">
        <v>3</v>
      </c>
      <c r="H72" s="11" t="s">
        <v>2</v>
      </c>
    </row>
    <row r="73" spans="1:9" x14ac:dyDescent="0.25">
      <c r="A73" s="82" t="s">
        <v>161</v>
      </c>
      <c r="B73" s="80" t="s">
        <v>90</v>
      </c>
      <c r="C73" s="11" t="s">
        <v>50</v>
      </c>
      <c r="D73" s="63" t="s">
        <v>5</v>
      </c>
      <c r="E73" s="11">
        <v>0</v>
      </c>
      <c r="F73" s="11">
        <v>1007</v>
      </c>
      <c r="G73" s="11" t="s">
        <v>3</v>
      </c>
      <c r="H73" s="11" t="s">
        <v>2</v>
      </c>
    </row>
    <row r="74" spans="1:9" x14ac:dyDescent="0.25">
      <c r="A74" s="82" t="s">
        <v>162</v>
      </c>
      <c r="B74" s="80" t="s">
        <v>90</v>
      </c>
      <c r="C74" s="11" t="s">
        <v>50</v>
      </c>
      <c r="D74" s="63" t="s">
        <v>5</v>
      </c>
      <c r="E74" s="11">
        <v>0</v>
      </c>
      <c r="F74" s="11">
        <v>63</v>
      </c>
      <c r="G74" s="11" t="s">
        <v>3</v>
      </c>
      <c r="H74" s="11" t="s">
        <v>2</v>
      </c>
    </row>
    <row r="75" spans="1:9" x14ac:dyDescent="0.25">
      <c r="A75" s="85" t="s">
        <v>194</v>
      </c>
      <c r="B75" s="81" t="s">
        <v>90</v>
      </c>
      <c r="C75" s="71" t="s">
        <v>50</v>
      </c>
      <c r="D75" s="63"/>
      <c r="F75" s="11">
        <v>275</v>
      </c>
    </row>
    <row r="76" spans="1:9" s="72" customFormat="1" x14ac:dyDescent="0.25">
      <c r="A76" s="85" t="s">
        <v>145</v>
      </c>
      <c r="B76" s="81" t="s">
        <v>90</v>
      </c>
      <c r="C76" s="71" t="s">
        <v>52</v>
      </c>
      <c r="D76" s="73" t="s">
        <v>5</v>
      </c>
      <c r="E76" s="71">
        <v>80</v>
      </c>
      <c r="F76" s="71"/>
      <c r="G76" s="71"/>
      <c r="H76" s="71"/>
      <c r="I76" s="71" t="s">
        <v>172</v>
      </c>
    </row>
    <row r="77" spans="1:9" x14ac:dyDescent="0.25">
      <c r="A77" s="85" t="s">
        <v>170</v>
      </c>
      <c r="B77" s="80" t="s">
        <v>90</v>
      </c>
      <c r="C77" s="11" t="s">
        <v>70</v>
      </c>
      <c r="D77" s="63" t="s">
        <v>5</v>
      </c>
      <c r="E77" s="11">
        <v>100</v>
      </c>
      <c r="F77" s="11">
        <v>61</v>
      </c>
      <c r="G77" s="11" t="s">
        <v>3</v>
      </c>
      <c r="H77" s="11" t="s">
        <v>2</v>
      </c>
      <c r="I77" s="11" t="s">
        <v>177</v>
      </c>
    </row>
    <row r="78" spans="1:9" x14ac:dyDescent="0.25">
      <c r="A78" s="85" t="s">
        <v>171</v>
      </c>
      <c r="B78" s="80" t="s">
        <v>90</v>
      </c>
      <c r="C78" s="11" t="s">
        <v>70</v>
      </c>
      <c r="D78" s="63" t="s">
        <v>5</v>
      </c>
      <c r="E78" s="11">
        <v>100</v>
      </c>
      <c r="F78" s="11">
        <v>61</v>
      </c>
      <c r="G78" s="11" t="s">
        <v>3</v>
      </c>
      <c r="H78" s="11" t="s">
        <v>2</v>
      </c>
      <c r="I78" s="11" t="s">
        <v>178</v>
      </c>
    </row>
    <row r="79" spans="1:9" x14ac:dyDescent="0.25">
      <c r="A79" s="85" t="s">
        <v>169</v>
      </c>
      <c r="B79" s="80" t="s">
        <v>90</v>
      </c>
      <c r="C79" s="11" t="s">
        <v>70</v>
      </c>
      <c r="D79" s="63" t="s">
        <v>5</v>
      </c>
      <c r="E79" s="11">
        <v>199</v>
      </c>
      <c r="F79" s="11">
        <v>204</v>
      </c>
      <c r="G79" s="11" t="s">
        <v>3</v>
      </c>
      <c r="H79" s="11" t="s">
        <v>2</v>
      </c>
      <c r="I79" s="11" t="s">
        <v>179</v>
      </c>
    </row>
    <row r="80" spans="1:9" s="72" customFormat="1" ht="15" customHeight="1" x14ac:dyDescent="0.25">
      <c r="A80" s="85" t="s">
        <v>157</v>
      </c>
      <c r="B80" s="81" t="s">
        <v>90</v>
      </c>
      <c r="C80" s="71" t="s">
        <v>158</v>
      </c>
      <c r="D80" s="73" t="s">
        <v>5</v>
      </c>
      <c r="E80" s="71">
        <v>100</v>
      </c>
      <c r="F80" s="71">
        <v>176</v>
      </c>
      <c r="G80" s="11" t="s">
        <v>3</v>
      </c>
      <c r="H80" s="71" t="s">
        <v>13</v>
      </c>
      <c r="I80" s="71" t="s">
        <v>175</v>
      </c>
    </row>
    <row r="81" spans="1:9" s="72" customFormat="1" ht="15" customHeight="1" x14ac:dyDescent="0.25">
      <c r="A81" s="85" t="s">
        <v>159</v>
      </c>
      <c r="B81" s="81" t="s">
        <v>90</v>
      </c>
      <c r="C81" s="71" t="s">
        <v>160</v>
      </c>
      <c r="D81" s="73" t="s">
        <v>5</v>
      </c>
      <c r="E81" s="71">
        <v>100</v>
      </c>
      <c r="F81" s="71">
        <v>177</v>
      </c>
      <c r="G81" s="11" t="s">
        <v>3</v>
      </c>
      <c r="H81" s="71" t="s">
        <v>13</v>
      </c>
      <c r="I81" s="71" t="s">
        <v>176</v>
      </c>
    </row>
    <row r="82" spans="1:9" s="72" customFormat="1" x14ac:dyDescent="0.25">
      <c r="A82" s="85" t="s">
        <v>173</v>
      </c>
      <c r="B82" s="81" t="s">
        <v>90</v>
      </c>
      <c r="C82" s="71" t="s">
        <v>52</v>
      </c>
      <c r="D82" s="73" t="s">
        <v>5</v>
      </c>
      <c r="E82" s="71">
        <v>100</v>
      </c>
      <c r="F82" s="71">
        <v>0</v>
      </c>
      <c r="G82" s="71"/>
      <c r="H82" s="11" t="s">
        <v>2</v>
      </c>
      <c r="I82" s="71" t="s">
        <v>172</v>
      </c>
    </row>
    <row r="83" spans="1:9" s="72" customFormat="1" x14ac:dyDescent="0.25">
      <c r="A83" s="85" t="s">
        <v>174</v>
      </c>
      <c r="B83" s="81" t="s">
        <v>90</v>
      </c>
      <c r="C83" s="71" t="s">
        <v>52</v>
      </c>
      <c r="D83" s="73" t="s">
        <v>5</v>
      </c>
      <c r="E83" s="71">
        <v>100</v>
      </c>
      <c r="F83" s="71">
        <v>0</v>
      </c>
      <c r="G83" s="71"/>
      <c r="H83" s="11" t="s">
        <v>2</v>
      </c>
      <c r="I83" s="71" t="s">
        <v>172</v>
      </c>
    </row>
    <row r="84" spans="1:9" x14ac:dyDescent="0.25">
      <c r="A84" s="86" t="s">
        <v>152</v>
      </c>
      <c r="B84" s="87" t="s">
        <v>139</v>
      </c>
      <c r="C84" s="88" t="s">
        <v>165</v>
      </c>
      <c r="D84" s="89" t="s">
        <v>5</v>
      </c>
      <c r="E84" s="88"/>
      <c r="F84" s="88">
        <v>4612</v>
      </c>
      <c r="G84" s="88" t="s">
        <v>13</v>
      </c>
      <c r="H84" s="88" t="s">
        <v>13</v>
      </c>
      <c r="I84" s="88"/>
    </row>
    <row r="85" spans="1:9" x14ac:dyDescent="0.25">
      <c r="A85" s="82">
        <v>201</v>
      </c>
      <c r="B85" s="80" t="s">
        <v>139</v>
      </c>
      <c r="C85" s="11" t="s">
        <v>70</v>
      </c>
      <c r="D85" s="63" t="s">
        <v>5</v>
      </c>
      <c r="E85" s="11">
        <v>256</v>
      </c>
      <c r="F85" s="11">
        <v>258</v>
      </c>
      <c r="G85" s="11" t="s">
        <v>3</v>
      </c>
      <c r="H85" s="11" t="s">
        <v>2</v>
      </c>
    </row>
    <row r="86" spans="1:9" x14ac:dyDescent="0.25">
      <c r="A86" s="82">
        <v>202</v>
      </c>
      <c r="B86" s="80" t="s">
        <v>139</v>
      </c>
      <c r="C86" s="11" t="s">
        <v>70</v>
      </c>
      <c r="D86" s="63" t="s">
        <v>5</v>
      </c>
      <c r="E86" s="11">
        <v>69</v>
      </c>
      <c r="F86" s="11">
        <v>70</v>
      </c>
      <c r="G86" s="11" t="s">
        <v>3</v>
      </c>
      <c r="H86" s="11" t="s">
        <v>2</v>
      </c>
    </row>
    <row r="87" spans="1:9" x14ac:dyDescent="0.25">
      <c r="A87" s="82">
        <v>203</v>
      </c>
      <c r="B87" s="80" t="s">
        <v>139</v>
      </c>
      <c r="C87" s="11" t="s">
        <v>70</v>
      </c>
      <c r="D87" s="63" t="s">
        <v>5</v>
      </c>
      <c r="E87" s="11">
        <v>268</v>
      </c>
      <c r="F87" s="11">
        <v>271</v>
      </c>
      <c r="G87" s="11" t="s">
        <v>3</v>
      </c>
      <c r="H87" s="11" t="s">
        <v>2</v>
      </c>
    </row>
    <row r="88" spans="1:9" x14ac:dyDescent="0.25">
      <c r="A88" s="82">
        <v>204</v>
      </c>
      <c r="B88" s="80" t="s">
        <v>139</v>
      </c>
      <c r="C88" s="11" t="s">
        <v>70</v>
      </c>
      <c r="D88" s="63" t="s">
        <v>5</v>
      </c>
      <c r="E88" s="11">
        <v>69</v>
      </c>
      <c r="F88" s="11">
        <v>70</v>
      </c>
      <c r="G88" s="11" t="s">
        <v>3</v>
      </c>
      <c r="H88" s="11" t="s">
        <v>2</v>
      </c>
    </row>
    <row r="89" spans="1:9" x14ac:dyDescent="0.25">
      <c r="A89" s="82">
        <v>205</v>
      </c>
      <c r="B89" s="80" t="s">
        <v>139</v>
      </c>
      <c r="C89" s="11" t="s">
        <v>70</v>
      </c>
      <c r="D89" s="63" t="s">
        <v>5</v>
      </c>
      <c r="E89" s="11">
        <v>122</v>
      </c>
      <c r="F89" s="11">
        <v>125</v>
      </c>
      <c r="G89" s="11" t="s">
        <v>3</v>
      </c>
      <c r="H89" s="11" t="s">
        <v>2</v>
      </c>
    </row>
    <row r="90" spans="1:9" x14ac:dyDescent="0.25">
      <c r="A90" s="82">
        <v>206</v>
      </c>
      <c r="B90" s="80" t="s">
        <v>139</v>
      </c>
      <c r="C90" s="11" t="s">
        <v>70</v>
      </c>
      <c r="D90" s="63" t="s">
        <v>5</v>
      </c>
      <c r="E90" s="11">
        <v>160</v>
      </c>
      <c r="F90" s="11">
        <v>131</v>
      </c>
      <c r="G90" s="11" t="s">
        <v>3</v>
      </c>
      <c r="H90" s="11" t="s">
        <v>2</v>
      </c>
    </row>
    <row r="91" spans="1:9" ht="15" customHeight="1" x14ac:dyDescent="0.25">
      <c r="A91" s="82" t="s">
        <v>140</v>
      </c>
      <c r="B91" s="80" t="s">
        <v>139</v>
      </c>
      <c r="C91" s="11" t="s">
        <v>70</v>
      </c>
      <c r="D91" s="63" t="s">
        <v>5</v>
      </c>
      <c r="E91" s="11">
        <v>100</v>
      </c>
      <c r="F91" s="11">
        <v>2555</v>
      </c>
      <c r="G91" s="11" t="s">
        <v>3</v>
      </c>
      <c r="H91" s="11" t="s">
        <v>13</v>
      </c>
      <c r="I91" s="11" t="s">
        <v>147</v>
      </c>
    </row>
    <row r="92" spans="1:9" ht="15" customHeight="1" x14ac:dyDescent="0.25">
      <c r="A92" s="82" t="s">
        <v>201</v>
      </c>
      <c r="B92" s="80" t="s">
        <v>139</v>
      </c>
      <c r="C92" s="11" t="s">
        <v>52</v>
      </c>
      <c r="D92" s="63"/>
      <c r="E92" s="11">
        <v>100</v>
      </c>
    </row>
    <row r="93" spans="1:9" x14ac:dyDescent="0.25">
      <c r="A93" s="82" t="s">
        <v>141</v>
      </c>
      <c r="B93" s="80" t="s">
        <v>139</v>
      </c>
      <c r="C93" s="11" t="s">
        <v>70</v>
      </c>
      <c r="D93" s="63" t="s">
        <v>5</v>
      </c>
      <c r="E93" s="11">
        <v>121</v>
      </c>
      <c r="F93" s="11">
        <v>216</v>
      </c>
      <c r="G93" s="11" t="s">
        <v>3</v>
      </c>
      <c r="H93" s="11" t="s">
        <v>13</v>
      </c>
      <c r="I93" s="11" t="s">
        <v>143</v>
      </c>
    </row>
    <row r="94" spans="1:9" x14ac:dyDescent="0.25">
      <c r="A94" s="82" t="s">
        <v>142</v>
      </c>
      <c r="B94" s="80" t="s">
        <v>139</v>
      </c>
      <c r="C94" s="11" t="s">
        <v>70</v>
      </c>
      <c r="D94" s="63" t="s">
        <v>5</v>
      </c>
      <c r="E94" s="11">
        <v>121</v>
      </c>
      <c r="F94" s="11">
        <v>216</v>
      </c>
      <c r="G94" s="11" t="s">
        <v>3</v>
      </c>
      <c r="H94" s="11" t="s">
        <v>13</v>
      </c>
      <c r="I94" s="11" t="s">
        <v>143</v>
      </c>
    </row>
    <row r="95" spans="1:9" x14ac:dyDescent="0.25">
      <c r="A95" s="82" t="s">
        <v>153</v>
      </c>
      <c r="B95" s="80" t="s">
        <v>139</v>
      </c>
      <c r="C95" s="11" t="s">
        <v>52</v>
      </c>
      <c r="D95" s="63" t="s">
        <v>5</v>
      </c>
      <c r="E95" s="11">
        <v>640</v>
      </c>
      <c r="F95" s="11">
        <v>0</v>
      </c>
      <c r="G95" s="11" t="s">
        <v>3</v>
      </c>
      <c r="H95" s="11" t="s">
        <v>13</v>
      </c>
      <c r="I95" s="11" t="s">
        <v>154</v>
      </c>
    </row>
    <row r="96" spans="1:9" x14ac:dyDescent="0.25">
      <c r="A96" s="102" t="s">
        <v>195</v>
      </c>
      <c r="B96" s="103" t="s">
        <v>139</v>
      </c>
      <c r="C96" s="104" t="s">
        <v>24</v>
      </c>
      <c r="D96" s="63" t="s">
        <v>5</v>
      </c>
      <c r="E96" s="11">
        <v>0</v>
      </c>
      <c r="F96" s="11">
        <v>90</v>
      </c>
      <c r="G96" s="11" t="s">
        <v>3</v>
      </c>
      <c r="H96" s="11" t="s">
        <v>13</v>
      </c>
    </row>
    <row r="97" spans="1:9" x14ac:dyDescent="0.25">
      <c r="A97" s="102" t="s">
        <v>196</v>
      </c>
      <c r="B97" s="103" t="s">
        <v>131</v>
      </c>
      <c r="C97" s="104" t="s">
        <v>24</v>
      </c>
      <c r="D97" s="63" t="s">
        <v>5</v>
      </c>
      <c r="E97" s="11">
        <v>0</v>
      </c>
      <c r="F97" s="11">
        <v>89</v>
      </c>
      <c r="G97" s="11" t="s">
        <v>3</v>
      </c>
      <c r="H97" s="11" t="s">
        <v>13</v>
      </c>
    </row>
    <row r="98" spans="1:9" x14ac:dyDescent="0.25">
      <c r="A98" s="102" t="s">
        <v>197</v>
      </c>
      <c r="B98" s="103" t="s">
        <v>198</v>
      </c>
      <c r="C98" s="104" t="s">
        <v>24</v>
      </c>
      <c r="D98" s="63" t="s">
        <v>5</v>
      </c>
      <c r="E98" s="11">
        <v>0</v>
      </c>
      <c r="F98" s="11">
        <v>200</v>
      </c>
      <c r="G98" s="11" t="s">
        <v>3</v>
      </c>
      <c r="H98" s="11" t="s">
        <v>13</v>
      </c>
    </row>
    <row r="99" spans="1:9" s="72" customFormat="1" x14ac:dyDescent="0.25">
      <c r="A99" s="85" t="s">
        <v>146</v>
      </c>
      <c r="B99" s="81" t="s">
        <v>139</v>
      </c>
      <c r="C99" s="71" t="s">
        <v>52</v>
      </c>
      <c r="D99" s="73" t="s">
        <v>5</v>
      </c>
      <c r="E99" s="71">
        <v>367</v>
      </c>
      <c r="F99" s="71">
        <v>0</v>
      </c>
      <c r="G99" s="71"/>
      <c r="H99" s="71"/>
      <c r="I99" s="71" t="s">
        <v>172</v>
      </c>
    </row>
    <row r="100" spans="1:9" x14ac:dyDescent="0.25">
      <c r="A100" s="85" t="s">
        <v>170</v>
      </c>
      <c r="B100" s="80" t="s">
        <v>139</v>
      </c>
      <c r="C100" s="11" t="s">
        <v>50</v>
      </c>
      <c r="D100" s="63" t="s">
        <v>5</v>
      </c>
      <c r="E100" s="11">
        <v>0</v>
      </c>
      <c r="F100" s="11">
        <v>90</v>
      </c>
      <c r="G100" s="11" t="s">
        <v>3</v>
      </c>
      <c r="H100" s="11" t="s">
        <v>2</v>
      </c>
      <c r="I100" s="11" t="s">
        <v>177</v>
      </c>
    </row>
    <row r="101" spans="1:9" x14ac:dyDescent="0.25">
      <c r="A101" s="85" t="s">
        <v>171</v>
      </c>
      <c r="B101" s="80" t="s">
        <v>139</v>
      </c>
      <c r="C101" s="11" t="s">
        <v>50</v>
      </c>
      <c r="D101" s="63" t="s">
        <v>5</v>
      </c>
      <c r="E101" s="11">
        <v>0</v>
      </c>
      <c r="F101" s="11">
        <v>89</v>
      </c>
      <c r="G101" s="11" t="s">
        <v>3</v>
      </c>
      <c r="H101" s="11" t="s">
        <v>2</v>
      </c>
      <c r="I101" s="11" t="s">
        <v>178</v>
      </c>
    </row>
    <row r="102" spans="1:9" x14ac:dyDescent="0.25">
      <c r="A102" s="85" t="s">
        <v>169</v>
      </c>
      <c r="B102" s="80" t="s">
        <v>139</v>
      </c>
      <c r="C102" s="11" t="s">
        <v>50</v>
      </c>
      <c r="D102" s="63" t="s">
        <v>5</v>
      </c>
      <c r="E102" s="11">
        <v>0</v>
      </c>
      <c r="F102" s="11">
        <v>200</v>
      </c>
      <c r="G102" s="11" t="s">
        <v>3</v>
      </c>
      <c r="H102" s="11" t="s">
        <v>2</v>
      </c>
      <c r="I102" s="11" t="s">
        <v>179</v>
      </c>
    </row>
    <row r="103" spans="1:9" s="72" customFormat="1" x14ac:dyDescent="0.25">
      <c r="A103" s="85" t="s">
        <v>163</v>
      </c>
      <c r="B103" s="81" t="s">
        <v>139</v>
      </c>
      <c r="C103" s="71" t="s">
        <v>52</v>
      </c>
      <c r="D103" s="73" t="s">
        <v>5</v>
      </c>
      <c r="E103" s="71">
        <v>238</v>
      </c>
      <c r="F103" s="71">
        <v>0</v>
      </c>
      <c r="G103" s="71"/>
      <c r="H103" s="11" t="s">
        <v>2</v>
      </c>
      <c r="I103" s="71" t="s">
        <v>172</v>
      </c>
    </row>
    <row r="104" spans="1:9" s="72" customFormat="1" x14ac:dyDescent="0.25">
      <c r="A104" s="85" t="s">
        <v>164</v>
      </c>
      <c r="B104" s="81" t="s">
        <v>139</v>
      </c>
      <c r="C104" s="71" t="s">
        <v>52</v>
      </c>
      <c r="D104" s="73" t="s">
        <v>5</v>
      </c>
      <c r="E104" s="71">
        <v>0</v>
      </c>
      <c r="F104" s="71">
        <v>0</v>
      </c>
      <c r="G104" s="71"/>
      <c r="H104" s="11" t="s">
        <v>2</v>
      </c>
      <c r="I104" s="71" t="s">
        <v>172</v>
      </c>
    </row>
    <row r="105" spans="1:9" x14ac:dyDescent="0.25">
      <c r="A105" s="86" t="s">
        <v>152</v>
      </c>
      <c r="B105" s="87" t="s">
        <v>131</v>
      </c>
      <c r="C105" s="88" t="s">
        <v>165</v>
      </c>
      <c r="D105" s="89" t="s">
        <v>5</v>
      </c>
      <c r="E105" s="88"/>
      <c r="F105" s="88">
        <v>3062</v>
      </c>
      <c r="G105" s="88" t="s">
        <v>13</v>
      </c>
      <c r="H105" s="88" t="s">
        <v>13</v>
      </c>
      <c r="I105" s="88"/>
    </row>
    <row r="106" spans="1:9" x14ac:dyDescent="0.25">
      <c r="A106" s="82" t="s">
        <v>132</v>
      </c>
      <c r="B106" s="80" t="s">
        <v>131</v>
      </c>
      <c r="C106" s="11" t="s">
        <v>70</v>
      </c>
      <c r="D106" s="63" t="s">
        <v>5</v>
      </c>
      <c r="E106" s="11">
        <v>414</v>
      </c>
      <c r="F106" s="11">
        <v>413</v>
      </c>
      <c r="G106" s="11" t="s">
        <v>3</v>
      </c>
      <c r="H106" s="11" t="s">
        <v>2</v>
      </c>
    </row>
    <row r="107" spans="1:9" x14ac:dyDescent="0.25">
      <c r="A107" s="82" t="s">
        <v>133</v>
      </c>
      <c r="B107" s="80" t="s">
        <v>131</v>
      </c>
      <c r="C107" s="11" t="s">
        <v>70</v>
      </c>
      <c r="D107" s="63" t="s">
        <v>5</v>
      </c>
      <c r="E107" s="11">
        <v>193</v>
      </c>
      <c r="F107" s="11">
        <v>187</v>
      </c>
      <c r="G107" s="11" t="s">
        <v>3</v>
      </c>
      <c r="H107" s="11" t="s">
        <v>2</v>
      </c>
    </row>
    <row r="108" spans="1:9" s="72" customFormat="1" x14ac:dyDescent="0.25">
      <c r="A108" s="85">
        <v>301</v>
      </c>
      <c r="B108" s="81" t="s">
        <v>131</v>
      </c>
      <c r="C108" s="71" t="s">
        <v>30</v>
      </c>
      <c r="D108" s="73" t="s">
        <v>6</v>
      </c>
      <c r="E108" s="71">
        <v>268</v>
      </c>
      <c r="F108" s="71">
        <v>268</v>
      </c>
      <c r="G108" s="71" t="s">
        <v>3</v>
      </c>
      <c r="H108" s="71" t="s">
        <v>2</v>
      </c>
      <c r="I108" s="71"/>
    </row>
    <row r="109" spans="1:9" s="72" customFormat="1" x14ac:dyDescent="0.25">
      <c r="A109" s="85">
        <v>302</v>
      </c>
      <c r="B109" s="81" t="s">
        <v>131</v>
      </c>
      <c r="C109" s="71" t="s">
        <v>70</v>
      </c>
      <c r="D109" s="73" t="s">
        <v>5</v>
      </c>
      <c r="E109" s="71">
        <v>39</v>
      </c>
      <c r="F109" s="71">
        <v>40</v>
      </c>
      <c r="G109" s="71" t="s">
        <v>3</v>
      </c>
      <c r="H109" s="71" t="s">
        <v>2</v>
      </c>
      <c r="I109" s="71"/>
    </row>
    <row r="110" spans="1:9" s="72" customFormat="1" x14ac:dyDescent="0.25">
      <c r="A110" s="85">
        <v>303</v>
      </c>
      <c r="B110" s="81" t="s">
        <v>131</v>
      </c>
      <c r="C110" s="71" t="s">
        <v>70</v>
      </c>
      <c r="D110" s="73" t="s">
        <v>5</v>
      </c>
      <c r="E110" s="71">
        <v>165</v>
      </c>
      <c r="F110" s="71">
        <v>169</v>
      </c>
      <c r="G110" s="71" t="s">
        <v>3</v>
      </c>
      <c r="H110" s="71" t="s">
        <v>2</v>
      </c>
      <c r="I110" s="71"/>
    </row>
    <row r="111" spans="1:9" s="72" customFormat="1" x14ac:dyDescent="0.25">
      <c r="A111" s="85">
        <v>304</v>
      </c>
      <c r="B111" s="81" t="s">
        <v>131</v>
      </c>
      <c r="C111" s="71" t="s">
        <v>70</v>
      </c>
      <c r="D111" s="73" t="s">
        <v>5</v>
      </c>
      <c r="E111" s="71">
        <v>165</v>
      </c>
      <c r="F111" s="71">
        <v>169</v>
      </c>
      <c r="G111" s="71" t="s">
        <v>3</v>
      </c>
      <c r="H111" s="71" t="s">
        <v>2</v>
      </c>
      <c r="I111" s="71"/>
    </row>
    <row r="112" spans="1:9" s="72" customFormat="1" x14ac:dyDescent="0.25">
      <c r="A112" s="85">
        <v>305</v>
      </c>
      <c r="B112" s="81" t="s">
        <v>131</v>
      </c>
      <c r="C112" s="71" t="s">
        <v>30</v>
      </c>
      <c r="D112" s="73" t="s">
        <v>6</v>
      </c>
      <c r="E112" s="71">
        <v>31</v>
      </c>
      <c r="F112" s="71">
        <v>31</v>
      </c>
      <c r="G112" s="71" t="s">
        <v>3</v>
      </c>
      <c r="H112" s="71" t="s">
        <v>2</v>
      </c>
      <c r="I112" s="71"/>
    </row>
    <row r="113" spans="1:13" s="72" customFormat="1" x14ac:dyDescent="0.25">
      <c r="A113" s="85">
        <v>306</v>
      </c>
      <c r="B113" s="81" t="s">
        <v>131</v>
      </c>
      <c r="C113" s="71" t="s">
        <v>70</v>
      </c>
      <c r="D113" s="73" t="s">
        <v>5</v>
      </c>
      <c r="E113" s="71">
        <v>17</v>
      </c>
      <c r="F113" s="71">
        <v>18</v>
      </c>
      <c r="G113" s="71" t="s">
        <v>3</v>
      </c>
      <c r="H113" s="71" t="s">
        <v>18</v>
      </c>
      <c r="I113" s="71" t="s">
        <v>168</v>
      </c>
    </row>
    <row r="114" spans="1:13" s="72" customFormat="1" x14ac:dyDescent="0.25">
      <c r="A114" s="85">
        <v>307</v>
      </c>
      <c r="B114" s="81" t="s">
        <v>131</v>
      </c>
      <c r="C114" s="71" t="s">
        <v>70</v>
      </c>
      <c r="D114" s="73" t="s">
        <v>5</v>
      </c>
      <c r="E114" s="71">
        <v>165</v>
      </c>
      <c r="F114" s="71">
        <v>170</v>
      </c>
      <c r="G114" s="71" t="s">
        <v>3</v>
      </c>
      <c r="H114" s="71" t="s">
        <v>2</v>
      </c>
      <c r="I114" s="71"/>
    </row>
    <row r="115" spans="1:13" s="72" customFormat="1" x14ac:dyDescent="0.25">
      <c r="A115" s="85">
        <v>308</v>
      </c>
      <c r="B115" s="81" t="s">
        <v>131</v>
      </c>
      <c r="C115" s="71" t="s">
        <v>70</v>
      </c>
      <c r="D115" s="73" t="s">
        <v>5</v>
      </c>
      <c r="E115" s="71">
        <v>309</v>
      </c>
      <c r="F115" s="71">
        <v>285</v>
      </c>
      <c r="G115" s="71" t="s">
        <v>3</v>
      </c>
      <c r="H115" s="71" t="s">
        <v>2</v>
      </c>
      <c r="I115" s="71"/>
    </row>
    <row r="116" spans="1:13" s="72" customFormat="1" x14ac:dyDescent="0.25">
      <c r="A116" s="85">
        <v>309</v>
      </c>
      <c r="B116" s="81" t="s">
        <v>131</v>
      </c>
      <c r="C116" s="71" t="s">
        <v>70</v>
      </c>
      <c r="D116" s="73" t="s">
        <v>5</v>
      </c>
      <c r="E116" s="71">
        <v>25</v>
      </c>
      <c r="F116" s="71">
        <v>55</v>
      </c>
      <c r="G116" s="71" t="s">
        <v>3</v>
      </c>
      <c r="H116" s="71" t="s">
        <v>2</v>
      </c>
      <c r="I116" s="71"/>
    </row>
    <row r="117" spans="1:13" s="72" customFormat="1" x14ac:dyDescent="0.25">
      <c r="A117" s="85">
        <v>310</v>
      </c>
      <c r="B117" s="81" t="s">
        <v>131</v>
      </c>
      <c r="C117" s="71" t="s">
        <v>70</v>
      </c>
      <c r="D117" s="73" t="s">
        <v>5</v>
      </c>
      <c r="E117" s="71">
        <v>22</v>
      </c>
      <c r="F117" s="71">
        <v>23</v>
      </c>
      <c r="G117" s="71" t="s">
        <v>3</v>
      </c>
      <c r="H117" s="71" t="s">
        <v>2</v>
      </c>
      <c r="I117" s="71"/>
    </row>
    <row r="118" spans="1:13" s="72" customFormat="1" x14ac:dyDescent="0.25">
      <c r="A118" s="85">
        <v>311</v>
      </c>
      <c r="B118" s="81" t="s">
        <v>131</v>
      </c>
      <c r="C118" s="71" t="s">
        <v>70</v>
      </c>
      <c r="D118" s="73" t="s">
        <v>5</v>
      </c>
      <c r="E118" s="71">
        <v>41</v>
      </c>
      <c r="F118" s="71">
        <v>42</v>
      </c>
      <c r="G118" s="71" t="s">
        <v>3</v>
      </c>
      <c r="H118" s="71" t="s">
        <v>2</v>
      </c>
      <c r="I118" s="71"/>
    </row>
    <row r="119" spans="1:13" s="72" customFormat="1" x14ac:dyDescent="0.25">
      <c r="A119" s="85">
        <v>312</v>
      </c>
      <c r="B119" s="81" t="s">
        <v>131</v>
      </c>
      <c r="C119" s="71" t="s">
        <v>30</v>
      </c>
      <c r="D119" s="73" t="s">
        <v>6</v>
      </c>
      <c r="E119" s="71">
        <v>267</v>
      </c>
      <c r="F119" s="71">
        <v>267</v>
      </c>
      <c r="G119" s="71" t="s">
        <v>3</v>
      </c>
      <c r="H119" s="71" t="s">
        <v>2</v>
      </c>
      <c r="I119" s="71"/>
    </row>
    <row r="120" spans="1:13" x14ac:dyDescent="0.25">
      <c r="A120" s="85" t="s">
        <v>199</v>
      </c>
      <c r="B120" s="80" t="s">
        <v>131</v>
      </c>
      <c r="C120" s="11" t="s">
        <v>70</v>
      </c>
      <c r="D120" s="63" t="s">
        <v>5</v>
      </c>
      <c r="E120" s="11">
        <v>199</v>
      </c>
      <c r="F120" s="11">
        <v>188</v>
      </c>
      <c r="G120" s="11" t="s">
        <v>3</v>
      </c>
      <c r="H120" s="11" t="s">
        <v>2</v>
      </c>
    </row>
    <row r="121" spans="1:13" x14ac:dyDescent="0.25">
      <c r="A121" s="82" t="s">
        <v>155</v>
      </c>
      <c r="B121" s="80" t="s">
        <v>131</v>
      </c>
      <c r="C121" s="11" t="s">
        <v>52</v>
      </c>
      <c r="D121" s="63" t="s">
        <v>5</v>
      </c>
      <c r="E121" s="11">
        <v>32</v>
      </c>
      <c r="F121" s="11">
        <v>0</v>
      </c>
    </row>
    <row r="122" spans="1:13" x14ac:dyDescent="0.25">
      <c r="A122" s="82" t="s">
        <v>156</v>
      </c>
      <c r="B122" s="80" t="s">
        <v>131</v>
      </c>
      <c r="C122" s="11" t="s">
        <v>52</v>
      </c>
      <c r="D122" s="63" t="s">
        <v>5</v>
      </c>
      <c r="E122" s="11">
        <v>30</v>
      </c>
      <c r="F122" s="11">
        <v>0</v>
      </c>
    </row>
    <row r="123" spans="1:13" x14ac:dyDescent="0.25">
      <c r="A123" s="82" t="s">
        <v>202</v>
      </c>
      <c r="B123" s="80" t="s">
        <v>131</v>
      </c>
      <c r="C123" s="11" t="s">
        <v>52</v>
      </c>
      <c r="D123" s="63" t="s">
        <v>5</v>
      </c>
      <c r="E123" s="11">
        <v>473</v>
      </c>
    </row>
    <row r="124" spans="1:13" x14ac:dyDescent="0.25">
      <c r="A124" s="42" t="s">
        <v>134</v>
      </c>
      <c r="B124" s="80" t="s">
        <v>131</v>
      </c>
      <c r="C124" s="11" t="s">
        <v>50</v>
      </c>
      <c r="D124" s="63" t="s">
        <v>5</v>
      </c>
      <c r="E124" s="11">
        <v>0</v>
      </c>
      <c r="F124" s="11">
        <v>183</v>
      </c>
      <c r="G124" s="11" t="s">
        <v>3</v>
      </c>
      <c r="H124" s="11" t="s">
        <v>13</v>
      </c>
      <c r="I124" s="11" t="s">
        <v>143</v>
      </c>
    </row>
    <row r="125" spans="1:13" x14ac:dyDescent="0.25">
      <c r="A125" s="85" t="s">
        <v>200</v>
      </c>
      <c r="B125" s="81" t="s">
        <v>131</v>
      </c>
      <c r="C125" s="11" t="s">
        <v>50</v>
      </c>
      <c r="D125" s="63" t="s">
        <v>5</v>
      </c>
      <c r="E125" s="11">
        <v>0</v>
      </c>
      <c r="F125" s="11">
        <v>105</v>
      </c>
    </row>
    <row r="126" spans="1:13" x14ac:dyDescent="0.25">
      <c r="A126" s="42" t="s">
        <v>135</v>
      </c>
      <c r="B126" s="80" t="s">
        <v>131</v>
      </c>
      <c r="C126" s="11" t="s">
        <v>50</v>
      </c>
      <c r="D126" s="63" t="s">
        <v>5</v>
      </c>
      <c r="E126" s="11">
        <v>0</v>
      </c>
      <c r="F126" s="11">
        <v>65</v>
      </c>
      <c r="G126" s="11" t="s">
        <v>3</v>
      </c>
      <c r="H126" s="11" t="s">
        <v>13</v>
      </c>
      <c r="I126" s="11" t="s">
        <v>143</v>
      </c>
    </row>
    <row r="127" spans="1:13" ht="16.5" thickBot="1" x14ac:dyDescent="0.3">
      <c r="A127" s="82"/>
      <c r="B127" s="80"/>
      <c r="C127" s="11"/>
      <c r="D127" s="63"/>
    </row>
    <row r="128" spans="1:13" ht="30" x14ac:dyDescent="0.25">
      <c r="A128" s="42"/>
      <c r="C128" s="11"/>
      <c r="G128" s="65" t="s">
        <v>45</v>
      </c>
      <c r="H128" s="66" t="s">
        <v>46</v>
      </c>
      <c r="J128" s="37" t="s">
        <v>40</v>
      </c>
      <c r="K128" s="10"/>
      <c r="L128" s="10"/>
      <c r="M128" s="37" t="s">
        <v>41</v>
      </c>
    </row>
    <row r="129" spans="1:13" ht="16.5" thickBot="1" x14ac:dyDescent="0.3">
      <c r="A129" s="42"/>
      <c r="C129" s="11"/>
      <c r="G129" s="67">
        <f>COUNTIF(G9:G128,"New Tag Required")</f>
        <v>101</v>
      </c>
      <c r="H129" s="68">
        <f>COUNTIF(H9:H128,"New Sign Required")</f>
        <v>2</v>
      </c>
      <c r="J129" s="12">
        <f>COUNTIF(J7:J128,"Installed")</f>
        <v>0</v>
      </c>
      <c r="K129" s="10"/>
      <c r="L129" s="10"/>
      <c r="M129" s="12">
        <f>COUNTIF(M7:M128,"Installed")</f>
        <v>0</v>
      </c>
    </row>
    <row r="130" spans="1:13" x14ac:dyDescent="0.25">
      <c r="A130" s="42"/>
      <c r="C130" s="11"/>
      <c r="F130" s="69"/>
    </row>
    <row r="131" spans="1:13" x14ac:dyDescent="0.25">
      <c r="A131" s="107" t="s">
        <v>188</v>
      </c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1:13" x14ac:dyDescent="0.25">
      <c r="A132" s="42" t="s">
        <v>182</v>
      </c>
      <c r="B132" s="94" t="s">
        <v>90</v>
      </c>
      <c r="C132" s="11" t="s">
        <v>183</v>
      </c>
      <c r="D132" s="63" t="s">
        <v>5</v>
      </c>
      <c r="E132" s="11">
        <v>80</v>
      </c>
      <c r="F132" s="69">
        <v>165</v>
      </c>
      <c r="G132" s="11" t="s">
        <v>13</v>
      </c>
      <c r="H132" s="11" t="s">
        <v>13</v>
      </c>
      <c r="I132" s="11" t="s">
        <v>172</v>
      </c>
    </row>
    <row r="133" spans="1:13" x14ac:dyDescent="0.25">
      <c r="A133" s="42" t="s">
        <v>180</v>
      </c>
      <c r="B133" s="94" t="s">
        <v>139</v>
      </c>
      <c r="C133" s="11" t="s">
        <v>181</v>
      </c>
      <c r="D133" s="63" t="s">
        <v>5</v>
      </c>
      <c r="E133" s="11">
        <v>367</v>
      </c>
      <c r="F133" s="69">
        <v>214</v>
      </c>
      <c r="G133" s="11" t="s">
        <v>13</v>
      </c>
      <c r="H133" s="11" t="s">
        <v>13</v>
      </c>
      <c r="I133" s="11" t="s">
        <v>172</v>
      </c>
    </row>
    <row r="134" spans="1:13" x14ac:dyDescent="0.25">
      <c r="A134" s="42" t="s">
        <v>184</v>
      </c>
      <c r="B134" s="94" t="s">
        <v>139</v>
      </c>
      <c r="C134" s="11" t="s">
        <v>185</v>
      </c>
      <c r="D134" s="63" t="s">
        <v>5</v>
      </c>
      <c r="E134" s="11">
        <v>100</v>
      </c>
      <c r="F134" s="69">
        <v>189</v>
      </c>
      <c r="G134" s="11" t="s">
        <v>13</v>
      </c>
      <c r="H134" s="11" t="s">
        <v>13</v>
      </c>
      <c r="I134" s="11" t="s">
        <v>172</v>
      </c>
    </row>
    <row r="135" spans="1:13" x14ac:dyDescent="0.25">
      <c r="A135" s="42" t="s">
        <v>186</v>
      </c>
      <c r="B135" s="94" t="s">
        <v>139</v>
      </c>
      <c r="C135" s="11" t="s">
        <v>187</v>
      </c>
      <c r="D135" s="63" t="s">
        <v>5</v>
      </c>
      <c r="E135" s="11">
        <v>100</v>
      </c>
      <c r="F135" s="69">
        <v>176</v>
      </c>
      <c r="G135" s="11" t="s">
        <v>13</v>
      </c>
      <c r="H135" s="11" t="s">
        <v>13</v>
      </c>
      <c r="I135" s="11" t="s">
        <v>172</v>
      </c>
    </row>
    <row r="136" spans="1:13" x14ac:dyDescent="0.25">
      <c r="A136" s="82" t="s">
        <v>124</v>
      </c>
      <c r="B136" s="80" t="s">
        <v>90</v>
      </c>
      <c r="C136" s="11" t="s">
        <v>126</v>
      </c>
      <c r="D136" s="63" t="s">
        <v>5</v>
      </c>
      <c r="E136" s="11">
        <v>693</v>
      </c>
      <c r="F136" s="11">
        <v>564</v>
      </c>
      <c r="G136" s="11" t="s">
        <v>13</v>
      </c>
      <c r="H136" s="11" t="s">
        <v>13</v>
      </c>
      <c r="I136" s="11" t="s">
        <v>166</v>
      </c>
    </row>
    <row r="137" spans="1:13" x14ac:dyDescent="0.25">
      <c r="A137" s="82" t="s">
        <v>125</v>
      </c>
      <c r="B137" s="80" t="s">
        <v>90</v>
      </c>
      <c r="C137" s="11" t="s">
        <v>127</v>
      </c>
      <c r="D137" s="63" t="s">
        <v>5</v>
      </c>
      <c r="E137" s="11">
        <v>692</v>
      </c>
      <c r="F137" s="11">
        <v>564</v>
      </c>
      <c r="G137" s="11" t="s">
        <v>13</v>
      </c>
      <c r="H137" s="11" t="s">
        <v>13</v>
      </c>
      <c r="I137" s="11" t="s">
        <v>166</v>
      </c>
    </row>
    <row r="138" spans="1:13" x14ac:dyDescent="0.25">
      <c r="A138" s="82" t="s">
        <v>148</v>
      </c>
      <c r="B138" s="80" t="s">
        <v>139</v>
      </c>
      <c r="C138" s="11" t="s">
        <v>149</v>
      </c>
      <c r="D138" s="63" t="s">
        <v>5</v>
      </c>
      <c r="E138" s="11">
        <v>100</v>
      </c>
      <c r="F138" s="11">
        <v>1520</v>
      </c>
      <c r="G138" s="11" t="s">
        <v>13</v>
      </c>
      <c r="H138" s="11" t="s">
        <v>13</v>
      </c>
      <c r="I138" s="11" t="s">
        <v>166</v>
      </c>
    </row>
    <row r="139" spans="1:13" x14ac:dyDescent="0.25">
      <c r="A139" s="82" t="s">
        <v>150</v>
      </c>
      <c r="B139" s="80" t="s">
        <v>139</v>
      </c>
      <c r="C139" s="11" t="s">
        <v>151</v>
      </c>
      <c r="D139" s="63" t="s">
        <v>5</v>
      </c>
      <c r="E139" s="11">
        <v>100</v>
      </c>
      <c r="F139" s="11">
        <v>431</v>
      </c>
      <c r="G139" s="11" t="s">
        <v>13</v>
      </c>
      <c r="H139" s="11" t="s">
        <v>13</v>
      </c>
      <c r="I139" s="11" t="s">
        <v>166</v>
      </c>
    </row>
    <row r="140" spans="1:13" x14ac:dyDescent="0.25">
      <c r="A140" s="42" t="s">
        <v>136</v>
      </c>
      <c r="B140" s="80" t="s">
        <v>131</v>
      </c>
      <c r="C140" s="11" t="s">
        <v>50</v>
      </c>
      <c r="D140" s="63" t="s">
        <v>5</v>
      </c>
      <c r="E140" s="11">
        <v>0</v>
      </c>
      <c r="F140" s="11">
        <v>650</v>
      </c>
      <c r="G140" s="11" t="s">
        <v>13</v>
      </c>
      <c r="H140" s="11" t="s">
        <v>13</v>
      </c>
      <c r="I140" s="11" t="s">
        <v>166</v>
      </c>
    </row>
    <row r="141" spans="1:13" x14ac:dyDescent="0.25">
      <c r="A141" s="42" t="s">
        <v>137</v>
      </c>
      <c r="B141" s="80" t="s">
        <v>131</v>
      </c>
      <c r="C141" s="11" t="s">
        <v>50</v>
      </c>
      <c r="D141" s="63" t="s">
        <v>5</v>
      </c>
      <c r="E141" s="11">
        <v>0</v>
      </c>
      <c r="F141" s="11">
        <v>420</v>
      </c>
      <c r="G141" s="11" t="s">
        <v>13</v>
      </c>
      <c r="H141" s="11" t="s">
        <v>13</v>
      </c>
      <c r="I141" s="11" t="s">
        <v>166</v>
      </c>
    </row>
    <row r="142" spans="1:13" x14ac:dyDescent="0.25">
      <c r="A142" s="42" t="s">
        <v>138</v>
      </c>
      <c r="B142" s="80" t="s">
        <v>131</v>
      </c>
      <c r="C142" s="11" t="s">
        <v>50</v>
      </c>
      <c r="D142" s="63" t="s">
        <v>5</v>
      </c>
      <c r="E142" s="11">
        <v>0</v>
      </c>
      <c r="F142" s="11">
        <v>410</v>
      </c>
      <c r="G142" s="11" t="s">
        <v>13</v>
      </c>
      <c r="H142" s="11" t="s">
        <v>13</v>
      </c>
      <c r="I142" s="11" t="s">
        <v>166</v>
      </c>
    </row>
    <row r="143" spans="1:13" x14ac:dyDescent="0.25">
      <c r="A143" s="43"/>
      <c r="C143" s="11"/>
    </row>
    <row r="144" spans="1:13" x14ac:dyDescent="0.25">
      <c r="A144" s="43"/>
      <c r="C144" s="11"/>
      <c r="F144" s="70"/>
    </row>
    <row r="145" spans="1:3" x14ac:dyDescent="0.25">
      <c r="A145" s="43"/>
      <c r="C145" s="11"/>
    </row>
    <row r="146" spans="1:3" x14ac:dyDescent="0.25">
      <c r="A146" s="43"/>
      <c r="C146" s="11"/>
    </row>
    <row r="147" spans="1:3" x14ac:dyDescent="0.25">
      <c r="A147" s="43"/>
      <c r="C147" s="11"/>
    </row>
    <row r="148" spans="1:3" x14ac:dyDescent="0.25">
      <c r="A148" s="43"/>
      <c r="C148" s="11"/>
    </row>
    <row r="149" spans="1:3" x14ac:dyDescent="0.25">
      <c r="A149" s="42"/>
      <c r="C149" s="11"/>
    </row>
    <row r="150" spans="1:3" x14ac:dyDescent="0.25">
      <c r="A150" s="42"/>
      <c r="C150" s="11"/>
    </row>
    <row r="151" spans="1:3" x14ac:dyDescent="0.25">
      <c r="C151" s="11"/>
    </row>
    <row r="152" spans="1:3" x14ac:dyDescent="0.25">
      <c r="C152" s="11"/>
    </row>
    <row r="153" spans="1:3" x14ac:dyDescent="0.25">
      <c r="C153" s="11"/>
    </row>
    <row r="154" spans="1:3" x14ac:dyDescent="0.25">
      <c r="C154" s="11"/>
    </row>
    <row r="155" spans="1:3" x14ac:dyDescent="0.25">
      <c r="C155" s="11"/>
    </row>
    <row r="156" spans="1:3" x14ac:dyDescent="0.25">
      <c r="C156" s="11"/>
    </row>
    <row r="157" spans="1:3" x14ac:dyDescent="0.25">
      <c r="C157" s="11"/>
    </row>
    <row r="158" spans="1:3" x14ac:dyDescent="0.25">
      <c r="C158" s="11"/>
    </row>
    <row r="159" spans="1:3" x14ac:dyDescent="0.25">
      <c r="C159" s="11"/>
    </row>
    <row r="160" spans="1:3" x14ac:dyDescent="0.25">
      <c r="C160" s="11"/>
    </row>
    <row r="161" spans="3:3" x14ac:dyDescent="0.25">
      <c r="C161" s="11"/>
    </row>
    <row r="162" spans="3:3" x14ac:dyDescent="0.25">
      <c r="C162" s="11"/>
    </row>
    <row r="163" spans="3:3" x14ac:dyDescent="0.25">
      <c r="C163" s="11"/>
    </row>
    <row r="164" spans="3:3" x14ac:dyDescent="0.25">
      <c r="C164" s="11"/>
    </row>
    <row r="165" spans="3:3" x14ac:dyDescent="0.25">
      <c r="C165" s="11"/>
    </row>
    <row r="166" spans="3:3" x14ac:dyDescent="0.25">
      <c r="C166" s="11"/>
    </row>
    <row r="167" spans="3:3" x14ac:dyDescent="0.25">
      <c r="C167" s="11"/>
    </row>
    <row r="168" spans="3:3" x14ac:dyDescent="0.25">
      <c r="C168" s="11"/>
    </row>
    <row r="169" spans="3:3" x14ac:dyDescent="0.25">
      <c r="C169" s="11"/>
    </row>
    <row r="170" spans="3:3" x14ac:dyDescent="0.25">
      <c r="C170" s="11"/>
    </row>
    <row r="171" spans="3:3" x14ac:dyDescent="0.25">
      <c r="C171" s="11"/>
    </row>
    <row r="172" spans="3:3" x14ac:dyDescent="0.25">
      <c r="C172" s="11"/>
    </row>
    <row r="173" spans="3:3" x14ac:dyDescent="0.25">
      <c r="C173" s="11"/>
    </row>
    <row r="174" spans="3:3" x14ac:dyDescent="0.25">
      <c r="C174" s="11"/>
    </row>
    <row r="175" spans="3:3" x14ac:dyDescent="0.25">
      <c r="C175" s="11"/>
    </row>
    <row r="176" spans="3:3" x14ac:dyDescent="0.25">
      <c r="C176" s="11"/>
    </row>
    <row r="293" spans="3:3" x14ac:dyDescent="0.25">
      <c r="C293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4">
    <mergeCell ref="B1:C1"/>
    <mergeCell ref="B2:C2"/>
    <mergeCell ref="A131:J131"/>
    <mergeCell ref="B3:C3"/>
  </mergeCells>
  <conditionalFormatting sqref="G106:G124 G130 G132:G146 G76:G104 G126:G127 G6:G74">
    <cfRule type="containsText" dxfId="75" priority="381" operator="containsText" text="New Tag Required">
      <formula>NOT(ISERROR(SEARCH("New Tag Required",G6)))</formula>
    </cfRule>
  </conditionalFormatting>
  <conditionalFormatting sqref="D143:D192 D132:D135 D76:D104 D106:D130 D7:D74">
    <cfRule type="containsText" dxfId="74" priority="380" operator="containsText" text="Yes">
      <formula>NOT(ISERROR(SEARCH("Yes",D7)))</formula>
    </cfRule>
  </conditionalFormatting>
  <conditionalFormatting sqref="H293:H514 H106:H124 H130 H132:H192 H76:H104 H126:H127 H7:H74">
    <cfRule type="containsText" dxfId="73" priority="368" operator="containsText" text="New Sign Required">
      <formula>NOT(ISERROR(SEARCH("New Sign Required",H7)))</formula>
    </cfRule>
  </conditionalFormatting>
  <conditionalFormatting sqref="G130:H130 G106:H124 G133:G192 H133:H142 G132:H132 G76:H104 G126:H127 G6:G66 G67:H74 H7:H66">
    <cfRule type="containsText" dxfId="72" priority="367" operator="containsText" text="Action Required">
      <formula>NOT(ISERROR(SEARCH("Action Required",G6)))</formula>
    </cfRule>
  </conditionalFormatting>
  <conditionalFormatting sqref="H143:H192">
    <cfRule type="containsText" dxfId="71" priority="366" operator="containsText" text="Action Required">
      <formula>NOT(ISERROR(SEARCH("Action Required",H143)))</formula>
    </cfRule>
  </conditionalFormatting>
  <conditionalFormatting sqref="D193:D292">
    <cfRule type="containsText" dxfId="70" priority="300" operator="containsText" text="Yes">
      <formula>NOT(ISERROR(SEARCH("Yes",D193)))</formula>
    </cfRule>
  </conditionalFormatting>
  <conditionalFormatting sqref="H193:H292">
    <cfRule type="containsText" dxfId="69" priority="299" operator="containsText" text="New Sign Required">
      <formula>NOT(ISERROR(SEARCH("New Sign Required",H193)))</formula>
    </cfRule>
  </conditionalFormatting>
  <conditionalFormatting sqref="G193:G292">
    <cfRule type="containsText" dxfId="68" priority="298" operator="containsText" text="Action Required">
      <formula>NOT(ISERROR(SEARCH("Action Required",G193)))</formula>
    </cfRule>
  </conditionalFormatting>
  <conditionalFormatting sqref="H193:H292">
    <cfRule type="containsText" dxfId="67" priority="297" operator="containsText" text="Action Required">
      <formula>NOT(ISERROR(SEARCH("Action Required",H193)))</formula>
    </cfRule>
  </conditionalFormatting>
  <conditionalFormatting sqref="J2:N2">
    <cfRule type="cellIs" dxfId="66" priority="274" operator="notEqual">
      <formula>0</formula>
    </cfRule>
  </conditionalFormatting>
  <conditionalFormatting sqref="J8:J14 J16:J22">
    <cfRule type="cellIs" dxfId="65" priority="273" operator="equal">
      <formula>0</formula>
    </cfRule>
  </conditionalFormatting>
  <conditionalFormatting sqref="M8:M14 M16:M22">
    <cfRule type="cellIs" dxfId="64" priority="272" operator="equal">
      <formula>0</formula>
    </cfRule>
  </conditionalFormatting>
  <conditionalFormatting sqref="M8:M14 J8:J14 M16:M22 J16:J22">
    <cfRule type="cellIs" dxfId="63" priority="269" operator="equal">
      <formula>"In Progress"</formula>
    </cfRule>
    <cfRule type="cellIs" dxfId="62" priority="270" operator="equal">
      <formula>"Log Issues"</formula>
    </cfRule>
    <cfRule type="cellIs" dxfId="61" priority="271" operator="equal">
      <formula>"N/A"</formula>
    </cfRule>
  </conditionalFormatting>
  <conditionalFormatting sqref="K12:L12 K8:K11">
    <cfRule type="expression" dxfId="60" priority="268">
      <formula>$J8="Log Issues"</formula>
    </cfRule>
  </conditionalFormatting>
  <conditionalFormatting sqref="H1:H5 H106:H124 H132:H1048576 H76:H104 H126:H130 H7:H74">
    <cfRule type="containsText" dxfId="59" priority="261" operator="containsText" text="Remove Old Sign">
      <formula>NOT(ISERROR(SEARCH("Remove Old Sign",H1)))</formula>
    </cfRule>
    <cfRule type="containsText" dxfId="58" priority="262" operator="containsText" text="Move Sign to New Location">
      <formula>NOT(ISERROR(SEARCH("Move Sign to New Location",H1)))</formula>
    </cfRule>
  </conditionalFormatting>
  <conditionalFormatting sqref="G1:G3 G106:G124 G132:G1048576 G76:G104 G126:G130 G5:G74">
    <cfRule type="containsText" dxfId="57" priority="260" operator="containsText" text="Remove Old Tag">
      <formula>NOT(ISERROR(SEARCH("Remove Old Tag",G1)))</formula>
    </cfRule>
  </conditionalFormatting>
  <conditionalFormatting sqref="N8">
    <cfRule type="expression" dxfId="56" priority="385">
      <formula>$M10="Log Issues"</formula>
    </cfRule>
  </conditionalFormatting>
  <conditionalFormatting sqref="J10">
    <cfRule type="cellIs" dxfId="55" priority="137" operator="equal">
      <formula>0</formula>
    </cfRule>
  </conditionalFormatting>
  <conditionalFormatting sqref="M10">
    <cfRule type="cellIs" dxfId="54" priority="136" operator="equal">
      <formula>0</formula>
    </cfRule>
  </conditionalFormatting>
  <conditionalFormatting sqref="J10 M10">
    <cfRule type="cellIs" dxfId="53" priority="133" operator="equal">
      <formula>"In Progress"</formula>
    </cfRule>
    <cfRule type="cellIs" dxfId="52" priority="134" operator="equal">
      <formula>"Log Issues"</formula>
    </cfRule>
    <cfRule type="cellIs" dxfId="51" priority="135" operator="equal">
      <formula>"N/A"</formula>
    </cfRule>
  </conditionalFormatting>
  <conditionalFormatting sqref="H6">
    <cfRule type="containsText" dxfId="50" priority="73" operator="containsText" text="New Sign Required">
      <formula>NOT(ISERROR(SEARCH("New Sign Required",H6)))</formula>
    </cfRule>
  </conditionalFormatting>
  <conditionalFormatting sqref="H6">
    <cfRule type="containsText" dxfId="49" priority="72" operator="containsText" text="Action Required">
      <formula>NOT(ISERROR(SEARCH("Action Required",H6)))</formula>
    </cfRule>
  </conditionalFormatting>
  <conditionalFormatting sqref="H6">
    <cfRule type="containsText" dxfId="48" priority="70" operator="containsText" text="Remove Old Sign">
      <formula>NOT(ISERROR(SEARCH("Remove Old Sign",H6)))</formula>
    </cfRule>
    <cfRule type="containsText" dxfId="47" priority="71" operator="containsText" text="Move Sign to New Location">
      <formula>NOT(ISERROR(SEARCH("Move Sign to New Location",H6)))</formula>
    </cfRule>
  </conditionalFormatting>
  <conditionalFormatting sqref="J15">
    <cfRule type="cellIs" dxfId="46" priority="61" operator="equal">
      <formula>0</formula>
    </cfRule>
  </conditionalFormatting>
  <conditionalFormatting sqref="J15">
    <cfRule type="cellIs" dxfId="45" priority="58" operator="equal">
      <formula>"In Progress"</formula>
    </cfRule>
    <cfRule type="cellIs" dxfId="44" priority="59" operator="equal">
      <formula>"Log Issues"</formula>
    </cfRule>
    <cfRule type="cellIs" dxfId="43" priority="60" operator="equal">
      <formula>"N/A"</formula>
    </cfRule>
  </conditionalFormatting>
  <conditionalFormatting sqref="N10">
    <cfRule type="expression" dxfId="42" priority="420">
      <formula>$M11="Log Issues"</formula>
    </cfRule>
  </conditionalFormatting>
  <conditionalFormatting sqref="N9">
    <cfRule type="expression" dxfId="41" priority="421">
      <formula>#REF!="Log Issues"</formula>
    </cfRule>
  </conditionalFormatting>
  <conditionalFormatting sqref="N11">
    <cfRule type="expression" dxfId="40" priority="456">
      <formula>#REF!="Log Issues"</formula>
    </cfRule>
  </conditionalFormatting>
  <conditionalFormatting sqref="G105">
    <cfRule type="containsText" dxfId="39" priority="50" operator="containsText" text="New Tag Required">
      <formula>NOT(ISERROR(SEARCH("New Tag Required",G105)))</formula>
    </cfRule>
  </conditionalFormatting>
  <conditionalFormatting sqref="D105">
    <cfRule type="containsText" dxfId="38" priority="49" operator="containsText" text="Yes">
      <formula>NOT(ISERROR(SEARCH("Yes",D105)))</formula>
    </cfRule>
  </conditionalFormatting>
  <conditionalFormatting sqref="H105">
    <cfRule type="containsText" dxfId="37" priority="48" operator="containsText" text="New Sign Required">
      <formula>NOT(ISERROR(SEARCH("New Sign Required",H105)))</formula>
    </cfRule>
  </conditionalFormatting>
  <conditionalFormatting sqref="G105:H105">
    <cfRule type="containsText" dxfId="36" priority="47" operator="containsText" text="Action Required">
      <formula>NOT(ISERROR(SEARCH("Action Required",G105)))</formula>
    </cfRule>
  </conditionalFormatting>
  <conditionalFormatting sqref="H105">
    <cfRule type="containsText" dxfId="35" priority="45" operator="containsText" text="Remove Old Sign">
      <formula>NOT(ISERROR(SEARCH("Remove Old Sign",H105)))</formula>
    </cfRule>
    <cfRule type="containsText" dxfId="34" priority="46" operator="containsText" text="Move Sign to New Location">
      <formula>NOT(ISERROR(SEARCH("Move Sign to New Location",H105)))</formula>
    </cfRule>
  </conditionalFormatting>
  <conditionalFormatting sqref="G105">
    <cfRule type="containsText" dxfId="33" priority="44" operator="containsText" text="Remove Old Tag">
      <formula>NOT(ISERROR(SEARCH("Remove Old Tag",G105)))</formula>
    </cfRule>
  </conditionalFormatting>
  <conditionalFormatting sqref="D136:D139 D141:D142">
    <cfRule type="containsText" dxfId="32" priority="42" operator="containsText" text="Yes">
      <formula>NOT(ISERROR(SEARCH("Yes",D136)))</formula>
    </cfRule>
  </conditionalFormatting>
  <conditionalFormatting sqref="D140">
    <cfRule type="containsText" dxfId="31" priority="35" operator="containsText" text="Yes">
      <formula>NOT(ISERROR(SEARCH("Yes",D140)))</formula>
    </cfRule>
  </conditionalFormatting>
  <conditionalFormatting sqref="G4">
    <cfRule type="containsText" dxfId="30" priority="29" operator="containsText" text="Remove Old Tag">
      <formula>NOT(ISERROR(SEARCH("Remove Old Tag",G4)))</formula>
    </cfRule>
  </conditionalFormatting>
  <conditionalFormatting sqref="G75">
    <cfRule type="containsText" dxfId="29" priority="28" operator="containsText" text="New Tag Required">
      <formula>NOT(ISERROR(SEARCH("New Tag Required",G75)))</formula>
    </cfRule>
  </conditionalFormatting>
  <conditionalFormatting sqref="D75">
    <cfRule type="containsText" dxfId="28" priority="27" operator="containsText" text="Yes">
      <formula>NOT(ISERROR(SEARCH("Yes",D75)))</formula>
    </cfRule>
  </conditionalFormatting>
  <conditionalFormatting sqref="H75">
    <cfRule type="containsText" dxfId="27" priority="26" operator="containsText" text="New Sign Required">
      <formula>NOT(ISERROR(SEARCH("New Sign Required",H75)))</formula>
    </cfRule>
  </conditionalFormatting>
  <conditionalFormatting sqref="G75:H75">
    <cfRule type="containsText" dxfId="26" priority="25" operator="containsText" text="Action Required">
      <formula>NOT(ISERROR(SEARCH("Action Required",G75)))</formula>
    </cfRule>
  </conditionalFormatting>
  <conditionalFormatting sqref="H75">
    <cfRule type="containsText" dxfId="25" priority="23" operator="containsText" text="Remove Old Sign">
      <formula>NOT(ISERROR(SEARCH("Remove Old Sign",H75)))</formula>
    </cfRule>
    <cfRule type="containsText" dxfId="24" priority="24" operator="containsText" text="Move Sign to New Location">
      <formula>NOT(ISERROR(SEARCH("Move Sign to New Location",H75)))</formula>
    </cfRule>
  </conditionalFormatting>
  <conditionalFormatting sqref="G75">
    <cfRule type="containsText" dxfId="23" priority="22" operator="containsText" text="Remove Old Tag">
      <formula>NOT(ISERROR(SEARCH("Remove Old Tag",G75)))</formula>
    </cfRule>
  </conditionalFormatting>
  <conditionalFormatting sqref="G125">
    <cfRule type="containsText" dxfId="22" priority="7" operator="containsText" text="New Tag Required">
      <formula>NOT(ISERROR(SEARCH("New Tag Required",G125)))</formula>
    </cfRule>
  </conditionalFormatting>
  <conditionalFormatting sqref="H125">
    <cfRule type="containsText" dxfId="21" priority="5" operator="containsText" text="New Sign Required">
      <formula>NOT(ISERROR(SEARCH("New Sign Required",H125)))</formula>
    </cfRule>
  </conditionalFormatting>
  <conditionalFormatting sqref="G125:H125">
    <cfRule type="containsText" dxfId="20" priority="4" operator="containsText" text="Action Required">
      <formula>NOT(ISERROR(SEARCH("Action Required",G125)))</formula>
    </cfRule>
  </conditionalFormatting>
  <conditionalFormatting sqref="H125">
    <cfRule type="containsText" dxfId="19" priority="2" operator="containsText" text="Remove Old Sign">
      <formula>NOT(ISERROR(SEARCH("Remove Old Sign",H125)))</formula>
    </cfRule>
    <cfRule type="containsText" dxfId="18" priority="3" operator="containsText" text="Move Sign to New Location">
      <formula>NOT(ISERROR(SEARCH("Move Sign to New Location",H125)))</formula>
    </cfRule>
  </conditionalFormatting>
  <conditionalFormatting sqref="G125">
    <cfRule type="containsText" dxfId="17" priority="1" operator="containsText" text="Remove Old Tag">
      <formula>NOT(ISERROR(SEARCH("Remove Old Tag",G125)))</formula>
    </cfRule>
  </conditionalFormatting>
  <dataValidations count="2">
    <dataValidation type="list" allowBlank="1" showInputMessage="1" showErrorMessage="1" sqref="H293:H497">
      <formula1>DoorSignage</formula1>
    </dataValidation>
    <dataValidation type="list" allowBlank="1" showInputMessage="1" showErrorMessage="1" sqref="D132:D167 D7:D13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H130 H132:H292 H6:H127</xm:sqref>
        </x14:dataValidation>
        <x14:dataValidation type="list" allowBlank="1" showInputMessage="1" showErrorMessage="1">
          <x14:formula1>
            <xm:f>Lookup!$A$1:$A$4</xm:f>
          </x14:formula1>
          <xm:sqref>G130 G132:G292 G6:G127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 showErrorMessage="1">
          <x14:formula1>
            <xm:f>Lookup!$F$1:$F$8</xm:f>
          </x14:formula1>
          <xm:sqref>M8:M14 M16:M22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Lookup!$F$1:$F$7</xm:f>
          </x14:formula1>
          <xm:sqref>J8:J22</xm:sqref>
        </x14:dataValidation>
        <x14:dataValidation type="list" allowBlank="1" showInputMessage="1">
          <x14:formula1>
            <xm:f>Lookup!$E$1:$E$19</xm:f>
          </x14:formula1>
          <xm:sqref>C132:C292 C7:C130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zoomScale="90" zoomScaleNormal="90" workbookViewId="0">
      <selection activeCell="B7" sqref="B7"/>
    </sheetView>
  </sheetViews>
  <sheetFormatPr defaultColWidth="9.140625" defaultRowHeight="15" x14ac:dyDescent="0.25"/>
  <cols>
    <col min="1" max="1" width="22.42578125" style="29" bestFit="1" customWidth="1"/>
    <col min="2" max="2" width="49.28515625" style="29" customWidth="1"/>
    <col min="3" max="3" width="24" style="23" customWidth="1"/>
    <col min="4" max="4" width="14.28515625" style="23" bestFit="1" customWidth="1"/>
    <col min="5" max="5" width="13.7109375" style="23" customWidth="1"/>
    <col min="6" max="6" width="13.28515625" style="23" bestFit="1" customWidth="1"/>
    <col min="7" max="8" width="18.5703125" style="23" customWidth="1"/>
    <col min="9" max="10" width="26.85546875" style="24" customWidth="1"/>
    <col min="11" max="16384" width="9.140625" style="23"/>
  </cols>
  <sheetData>
    <row r="1" spans="1:8" x14ac:dyDescent="0.25">
      <c r="A1" s="21" t="s">
        <v>7</v>
      </c>
      <c r="B1" s="38" t="s">
        <v>77</v>
      </c>
      <c r="C1" s="22"/>
      <c r="D1" s="14" t="s">
        <v>10</v>
      </c>
      <c r="E1" s="39">
        <f>'KD Changes'!G1</f>
        <v>43636</v>
      </c>
    </row>
    <row r="2" spans="1:8" ht="15" customHeight="1" x14ac:dyDescent="0.25">
      <c r="A2" s="25" t="s">
        <v>8</v>
      </c>
      <c r="B2" s="26" t="str">
        <f>'KD Changes'!B2:C2</f>
        <v>Wendell &amp; Vickie Bell Soccer Complex</v>
      </c>
      <c r="C2" s="27"/>
      <c r="D2" s="28" t="s">
        <v>12</v>
      </c>
      <c r="E2" s="40" t="str">
        <f>'KD Changes'!G2</f>
        <v>Nicole Kline</v>
      </c>
    </row>
    <row r="3" spans="1:8" x14ac:dyDescent="0.25">
      <c r="A3" s="95" t="s">
        <v>189</v>
      </c>
      <c r="B3" s="99" t="s">
        <v>190</v>
      </c>
      <c r="C3" s="27"/>
    </row>
    <row r="5" spans="1:8" s="17" customFormat="1" ht="24" customHeight="1" thickBot="1" x14ac:dyDescent="0.3">
      <c r="A5" s="15" t="s">
        <v>59</v>
      </c>
      <c r="B5" s="16" t="s">
        <v>60</v>
      </c>
      <c r="C5" s="16" t="s">
        <v>61</v>
      </c>
      <c r="D5" s="16" t="s">
        <v>62</v>
      </c>
      <c r="E5" s="16" t="s">
        <v>17</v>
      </c>
    </row>
    <row r="6" spans="1:8" s="56" customFormat="1" ht="18" customHeight="1" thickTop="1" x14ac:dyDescent="0.25">
      <c r="A6" s="100"/>
      <c r="B6" s="101"/>
      <c r="G6" s="57"/>
      <c r="H6" s="57"/>
    </row>
    <row r="7" spans="1:8" x14ac:dyDescent="0.25">
      <c r="A7" s="110" t="s">
        <v>203</v>
      </c>
      <c r="B7" s="111" t="s">
        <v>319</v>
      </c>
      <c r="C7" s="23" t="s">
        <v>63</v>
      </c>
    </row>
    <row r="8" spans="1:8" x14ac:dyDescent="0.25">
      <c r="A8" s="110" t="s">
        <v>204</v>
      </c>
      <c r="B8" s="111" t="s">
        <v>320</v>
      </c>
      <c r="C8" s="23" t="s">
        <v>63</v>
      </c>
    </row>
    <row r="9" spans="1:8" x14ac:dyDescent="0.25">
      <c r="A9" s="110" t="s">
        <v>205</v>
      </c>
      <c r="B9" s="111" t="s">
        <v>321</v>
      </c>
      <c r="C9" s="23" t="s">
        <v>63</v>
      </c>
    </row>
    <row r="10" spans="1:8" x14ac:dyDescent="0.25">
      <c r="A10" s="110" t="s">
        <v>206</v>
      </c>
      <c r="B10" s="111" t="s">
        <v>322</v>
      </c>
      <c r="C10" s="23" t="s">
        <v>63</v>
      </c>
    </row>
    <row r="11" spans="1:8" x14ac:dyDescent="0.25">
      <c r="A11" s="110" t="s">
        <v>207</v>
      </c>
      <c r="B11" s="111" t="s">
        <v>323</v>
      </c>
      <c r="C11" s="23" t="s">
        <v>63</v>
      </c>
    </row>
    <row r="12" spans="1:8" x14ac:dyDescent="0.25">
      <c r="A12" s="110" t="s">
        <v>208</v>
      </c>
      <c r="B12" s="111" t="s">
        <v>324</v>
      </c>
      <c r="C12" s="23" t="s">
        <v>63</v>
      </c>
    </row>
    <row r="13" spans="1:8" x14ac:dyDescent="0.25">
      <c r="A13" s="110" t="s">
        <v>209</v>
      </c>
      <c r="B13" s="111" t="s">
        <v>325</v>
      </c>
      <c r="C13" s="23" t="s">
        <v>63</v>
      </c>
    </row>
    <row r="14" spans="1:8" x14ac:dyDescent="0.25">
      <c r="A14" s="110" t="s">
        <v>210</v>
      </c>
      <c r="B14" s="111" t="s">
        <v>326</v>
      </c>
      <c r="C14" s="23" t="s">
        <v>63</v>
      </c>
    </row>
    <row r="15" spans="1:8" x14ac:dyDescent="0.25">
      <c r="A15" s="110" t="s">
        <v>211</v>
      </c>
      <c r="B15" s="111" t="s">
        <v>327</v>
      </c>
      <c r="C15" s="23" t="s">
        <v>63</v>
      </c>
    </row>
    <row r="16" spans="1:8" x14ac:dyDescent="0.25">
      <c r="A16" s="110" t="s">
        <v>212</v>
      </c>
      <c r="B16" s="111" t="s">
        <v>328</v>
      </c>
      <c r="C16" s="23" t="s">
        <v>63</v>
      </c>
    </row>
    <row r="17" spans="1:3" x14ac:dyDescent="0.25">
      <c r="A17" s="110" t="s">
        <v>213</v>
      </c>
      <c r="B17" s="111" t="s">
        <v>329</v>
      </c>
      <c r="C17" s="23" t="s">
        <v>63</v>
      </c>
    </row>
    <row r="18" spans="1:3" x14ac:dyDescent="0.25">
      <c r="A18" s="110" t="s">
        <v>214</v>
      </c>
      <c r="B18" s="111" t="s">
        <v>330</v>
      </c>
      <c r="C18" s="23" t="s">
        <v>63</v>
      </c>
    </row>
    <row r="19" spans="1:3" x14ac:dyDescent="0.25">
      <c r="A19" s="110" t="s">
        <v>215</v>
      </c>
      <c r="B19" s="111" t="s">
        <v>331</v>
      </c>
      <c r="C19" s="23" t="s">
        <v>63</v>
      </c>
    </row>
    <row r="20" spans="1:3" x14ac:dyDescent="0.25">
      <c r="A20" s="110" t="s">
        <v>216</v>
      </c>
      <c r="B20" s="111" t="s">
        <v>332</v>
      </c>
      <c r="C20" s="23" t="s">
        <v>63</v>
      </c>
    </row>
    <row r="21" spans="1:3" x14ac:dyDescent="0.25">
      <c r="A21" s="110" t="s">
        <v>217</v>
      </c>
      <c r="B21" s="111" t="s">
        <v>333</v>
      </c>
      <c r="C21" s="23" t="s">
        <v>63</v>
      </c>
    </row>
    <row r="22" spans="1:3" x14ac:dyDescent="0.25">
      <c r="A22" s="110" t="s">
        <v>218</v>
      </c>
      <c r="B22" s="111" t="s">
        <v>334</v>
      </c>
      <c r="C22" s="23" t="s">
        <v>63</v>
      </c>
    </row>
    <row r="23" spans="1:3" x14ac:dyDescent="0.25">
      <c r="A23" s="110" t="s">
        <v>219</v>
      </c>
      <c r="B23" s="111" t="s">
        <v>335</v>
      </c>
      <c r="C23" s="23" t="s">
        <v>63</v>
      </c>
    </row>
    <row r="24" spans="1:3" x14ac:dyDescent="0.25">
      <c r="A24" s="110" t="s">
        <v>220</v>
      </c>
      <c r="B24" s="111" t="s">
        <v>336</v>
      </c>
      <c r="C24" s="23" t="s">
        <v>63</v>
      </c>
    </row>
    <row r="25" spans="1:3" x14ac:dyDescent="0.25">
      <c r="A25" s="110" t="s">
        <v>221</v>
      </c>
      <c r="B25" s="111" t="s">
        <v>337</v>
      </c>
      <c r="C25" s="23" t="s">
        <v>63</v>
      </c>
    </row>
    <row r="26" spans="1:3" x14ac:dyDescent="0.25">
      <c r="A26" s="110" t="s">
        <v>222</v>
      </c>
      <c r="B26" s="111" t="s">
        <v>338</v>
      </c>
      <c r="C26" s="23" t="s">
        <v>63</v>
      </c>
    </row>
    <row r="27" spans="1:3" x14ac:dyDescent="0.25">
      <c r="A27" s="110" t="s">
        <v>223</v>
      </c>
      <c r="B27" s="111" t="s">
        <v>339</v>
      </c>
      <c r="C27" s="23" t="s">
        <v>63</v>
      </c>
    </row>
    <row r="28" spans="1:3" x14ac:dyDescent="0.25">
      <c r="A28" s="110" t="s">
        <v>224</v>
      </c>
      <c r="B28" s="111" t="s">
        <v>340</v>
      </c>
      <c r="C28" s="23" t="s">
        <v>63</v>
      </c>
    </row>
    <row r="29" spans="1:3" x14ac:dyDescent="0.25">
      <c r="A29" s="110" t="s">
        <v>225</v>
      </c>
      <c r="B29" s="111" t="s">
        <v>341</v>
      </c>
      <c r="C29" s="23" t="s">
        <v>63</v>
      </c>
    </row>
    <row r="30" spans="1:3" x14ac:dyDescent="0.25">
      <c r="A30" s="110" t="s">
        <v>226</v>
      </c>
      <c r="B30" s="111" t="s">
        <v>342</v>
      </c>
      <c r="C30" s="23" t="s">
        <v>63</v>
      </c>
    </row>
    <row r="31" spans="1:3" x14ac:dyDescent="0.25">
      <c r="A31" s="110" t="s">
        <v>227</v>
      </c>
      <c r="B31" s="111" t="s">
        <v>343</v>
      </c>
      <c r="C31" s="23" t="s">
        <v>63</v>
      </c>
    </row>
    <row r="32" spans="1:3" x14ac:dyDescent="0.25">
      <c r="A32" s="110" t="s">
        <v>228</v>
      </c>
      <c r="B32" s="111" t="s">
        <v>344</v>
      </c>
      <c r="C32" s="23" t="s">
        <v>63</v>
      </c>
    </row>
    <row r="33" spans="1:3" x14ac:dyDescent="0.25">
      <c r="A33" s="110" t="s">
        <v>229</v>
      </c>
      <c r="B33" s="111" t="s">
        <v>345</v>
      </c>
      <c r="C33" s="23" t="s">
        <v>63</v>
      </c>
    </row>
    <row r="34" spans="1:3" x14ac:dyDescent="0.25">
      <c r="A34" s="110" t="s">
        <v>230</v>
      </c>
      <c r="B34" s="111" t="s">
        <v>346</v>
      </c>
      <c r="C34" s="23" t="s">
        <v>63</v>
      </c>
    </row>
    <row r="35" spans="1:3" x14ac:dyDescent="0.25">
      <c r="A35" s="110" t="s">
        <v>231</v>
      </c>
      <c r="B35" s="111" t="s">
        <v>347</v>
      </c>
      <c r="C35" s="23" t="s">
        <v>63</v>
      </c>
    </row>
    <row r="36" spans="1:3" x14ac:dyDescent="0.25">
      <c r="A36" s="110" t="s">
        <v>232</v>
      </c>
      <c r="B36" s="111" t="s">
        <v>348</v>
      </c>
      <c r="C36" s="23" t="s">
        <v>63</v>
      </c>
    </row>
    <row r="37" spans="1:3" x14ac:dyDescent="0.25">
      <c r="A37" s="110" t="s">
        <v>233</v>
      </c>
      <c r="B37" s="111" t="s">
        <v>349</v>
      </c>
      <c r="C37" s="23" t="s">
        <v>63</v>
      </c>
    </row>
    <row r="38" spans="1:3" x14ac:dyDescent="0.25">
      <c r="A38" s="110" t="s">
        <v>234</v>
      </c>
      <c r="B38" s="111" t="s">
        <v>350</v>
      </c>
      <c r="C38" s="23" t="s">
        <v>63</v>
      </c>
    </row>
    <row r="39" spans="1:3" x14ac:dyDescent="0.25">
      <c r="A39" s="110" t="s">
        <v>235</v>
      </c>
      <c r="B39" s="111" t="s">
        <v>351</v>
      </c>
      <c r="C39" s="23" t="s">
        <v>63</v>
      </c>
    </row>
    <row r="40" spans="1:3" x14ac:dyDescent="0.25">
      <c r="A40" s="110" t="s">
        <v>236</v>
      </c>
      <c r="B40" s="111" t="s">
        <v>352</v>
      </c>
      <c r="C40" s="23" t="s">
        <v>63</v>
      </c>
    </row>
    <row r="41" spans="1:3" x14ac:dyDescent="0.25">
      <c r="A41" s="110" t="s">
        <v>237</v>
      </c>
      <c r="B41" s="111" t="s">
        <v>353</v>
      </c>
      <c r="C41" s="23" t="s">
        <v>63</v>
      </c>
    </row>
    <row r="42" spans="1:3" x14ac:dyDescent="0.25">
      <c r="A42" s="110" t="s">
        <v>238</v>
      </c>
      <c r="B42" s="111" t="s">
        <v>354</v>
      </c>
      <c r="C42" s="23" t="s">
        <v>63</v>
      </c>
    </row>
    <row r="43" spans="1:3" x14ac:dyDescent="0.25">
      <c r="A43" s="110" t="s">
        <v>239</v>
      </c>
      <c r="B43" s="111" t="s">
        <v>355</v>
      </c>
      <c r="C43" s="23" t="s">
        <v>63</v>
      </c>
    </row>
    <row r="44" spans="1:3" x14ac:dyDescent="0.25">
      <c r="A44" s="110" t="s">
        <v>240</v>
      </c>
      <c r="B44" s="111" t="s">
        <v>356</v>
      </c>
      <c r="C44" s="23" t="s">
        <v>63</v>
      </c>
    </row>
    <row r="45" spans="1:3" x14ac:dyDescent="0.25">
      <c r="A45" s="110" t="s">
        <v>241</v>
      </c>
      <c r="B45" s="111" t="s">
        <v>357</v>
      </c>
      <c r="C45" s="23" t="s">
        <v>63</v>
      </c>
    </row>
    <row r="46" spans="1:3" x14ac:dyDescent="0.25">
      <c r="A46" s="110" t="s">
        <v>242</v>
      </c>
      <c r="B46" s="111" t="s">
        <v>358</v>
      </c>
      <c r="C46" s="23" t="s">
        <v>63</v>
      </c>
    </row>
    <row r="47" spans="1:3" x14ac:dyDescent="0.25">
      <c r="A47" s="110" t="s">
        <v>243</v>
      </c>
      <c r="B47" s="111" t="s">
        <v>359</v>
      </c>
      <c r="C47" s="23" t="s">
        <v>63</v>
      </c>
    </row>
    <row r="48" spans="1:3" x14ac:dyDescent="0.25">
      <c r="A48" s="110" t="s">
        <v>244</v>
      </c>
      <c r="B48" s="111" t="s">
        <v>360</v>
      </c>
      <c r="C48" s="23" t="s">
        <v>63</v>
      </c>
    </row>
    <row r="49" spans="1:3" x14ac:dyDescent="0.25">
      <c r="A49" s="110" t="s">
        <v>245</v>
      </c>
      <c r="B49" s="111" t="s">
        <v>361</v>
      </c>
      <c r="C49" s="23" t="s">
        <v>63</v>
      </c>
    </row>
    <row r="50" spans="1:3" x14ac:dyDescent="0.25">
      <c r="A50" s="110" t="s">
        <v>246</v>
      </c>
      <c r="B50" s="111" t="s">
        <v>362</v>
      </c>
      <c r="C50" s="23" t="s">
        <v>63</v>
      </c>
    </row>
    <row r="51" spans="1:3" x14ac:dyDescent="0.25">
      <c r="A51" s="110" t="s">
        <v>247</v>
      </c>
      <c r="B51" s="111" t="s">
        <v>363</v>
      </c>
      <c r="C51" s="23" t="s">
        <v>63</v>
      </c>
    </row>
    <row r="52" spans="1:3" x14ac:dyDescent="0.25">
      <c r="A52" s="110" t="s">
        <v>248</v>
      </c>
      <c r="B52" s="111" t="s">
        <v>364</v>
      </c>
      <c r="C52" s="23" t="s">
        <v>63</v>
      </c>
    </row>
    <row r="53" spans="1:3" x14ac:dyDescent="0.25">
      <c r="A53" s="110" t="s">
        <v>249</v>
      </c>
      <c r="B53" s="111" t="s">
        <v>365</v>
      </c>
      <c r="C53" s="23" t="s">
        <v>63</v>
      </c>
    </row>
    <row r="54" spans="1:3" x14ac:dyDescent="0.25">
      <c r="A54" s="110" t="s">
        <v>250</v>
      </c>
      <c r="B54" s="111" t="s">
        <v>366</v>
      </c>
      <c r="C54" s="23" t="s">
        <v>63</v>
      </c>
    </row>
    <row r="55" spans="1:3" x14ac:dyDescent="0.25">
      <c r="A55" s="110" t="s">
        <v>251</v>
      </c>
      <c r="B55" s="111" t="s">
        <v>367</v>
      </c>
      <c r="C55" s="23" t="s">
        <v>63</v>
      </c>
    </row>
    <row r="56" spans="1:3" x14ac:dyDescent="0.25">
      <c r="A56" s="110" t="s">
        <v>252</v>
      </c>
      <c r="B56" s="111" t="s">
        <v>368</v>
      </c>
      <c r="C56" s="23" t="s">
        <v>63</v>
      </c>
    </row>
    <row r="57" spans="1:3" x14ac:dyDescent="0.25">
      <c r="A57" s="110" t="s">
        <v>253</v>
      </c>
      <c r="B57" s="111" t="s">
        <v>369</v>
      </c>
      <c r="C57" s="23" t="s">
        <v>63</v>
      </c>
    </row>
    <row r="58" spans="1:3" x14ac:dyDescent="0.25">
      <c r="A58" s="110" t="s">
        <v>254</v>
      </c>
      <c r="B58" s="111" t="s">
        <v>370</v>
      </c>
      <c r="C58" s="23" t="s">
        <v>63</v>
      </c>
    </row>
    <row r="59" spans="1:3" x14ac:dyDescent="0.25">
      <c r="A59" s="110" t="s">
        <v>255</v>
      </c>
      <c r="B59" s="111" t="s">
        <v>371</v>
      </c>
      <c r="C59" s="23" t="s">
        <v>63</v>
      </c>
    </row>
    <row r="60" spans="1:3" x14ac:dyDescent="0.25">
      <c r="A60" s="110" t="s">
        <v>256</v>
      </c>
      <c r="B60" s="111" t="s">
        <v>372</v>
      </c>
      <c r="C60" s="23" t="s">
        <v>63</v>
      </c>
    </row>
    <row r="61" spans="1:3" x14ac:dyDescent="0.25">
      <c r="A61" s="110" t="s">
        <v>257</v>
      </c>
      <c r="B61" s="111" t="s">
        <v>373</v>
      </c>
      <c r="C61" s="23" t="s">
        <v>63</v>
      </c>
    </row>
    <row r="62" spans="1:3" x14ac:dyDescent="0.25">
      <c r="A62" s="110" t="s">
        <v>258</v>
      </c>
      <c r="B62" s="111" t="s">
        <v>374</v>
      </c>
      <c r="C62" s="23" t="s">
        <v>63</v>
      </c>
    </row>
    <row r="63" spans="1:3" x14ac:dyDescent="0.25">
      <c r="A63" s="110" t="s">
        <v>259</v>
      </c>
      <c r="B63" s="111" t="s">
        <v>375</v>
      </c>
      <c r="C63" s="23" t="s">
        <v>63</v>
      </c>
    </row>
    <row r="64" spans="1:3" x14ac:dyDescent="0.25">
      <c r="A64" s="110" t="s">
        <v>260</v>
      </c>
      <c r="B64" s="111" t="s">
        <v>376</v>
      </c>
      <c r="C64" s="23" t="s">
        <v>63</v>
      </c>
    </row>
    <row r="65" spans="1:3" x14ac:dyDescent="0.25">
      <c r="A65" s="110" t="s">
        <v>261</v>
      </c>
      <c r="B65" s="111" t="s">
        <v>377</v>
      </c>
      <c r="C65" s="23" t="s">
        <v>63</v>
      </c>
    </row>
    <row r="66" spans="1:3" x14ac:dyDescent="0.25">
      <c r="A66" s="110" t="s">
        <v>262</v>
      </c>
      <c r="B66" s="111" t="s">
        <v>378</v>
      </c>
      <c r="C66" s="23" t="s">
        <v>63</v>
      </c>
    </row>
    <row r="67" spans="1:3" x14ac:dyDescent="0.25">
      <c r="A67" s="110" t="s">
        <v>263</v>
      </c>
      <c r="B67" s="111" t="s">
        <v>379</v>
      </c>
      <c r="C67" s="23" t="s">
        <v>63</v>
      </c>
    </row>
    <row r="68" spans="1:3" x14ac:dyDescent="0.25">
      <c r="A68" s="110" t="s">
        <v>264</v>
      </c>
      <c r="B68" s="111" t="s">
        <v>380</v>
      </c>
      <c r="C68" s="23" t="s">
        <v>63</v>
      </c>
    </row>
    <row r="69" spans="1:3" x14ac:dyDescent="0.25">
      <c r="A69" s="110" t="s">
        <v>265</v>
      </c>
      <c r="B69" s="111" t="s">
        <v>318</v>
      </c>
      <c r="C69" s="23" t="s">
        <v>63</v>
      </c>
    </row>
    <row r="70" spans="1:3" x14ac:dyDescent="0.25">
      <c r="A70" s="110" t="s">
        <v>266</v>
      </c>
      <c r="B70" s="111" t="s">
        <v>381</v>
      </c>
      <c r="C70" s="23" t="s">
        <v>63</v>
      </c>
    </row>
    <row r="71" spans="1:3" x14ac:dyDescent="0.25">
      <c r="A71" s="110" t="s">
        <v>267</v>
      </c>
      <c r="B71" s="111" t="s">
        <v>382</v>
      </c>
      <c r="C71" s="23" t="s">
        <v>63</v>
      </c>
    </row>
    <row r="72" spans="1:3" x14ac:dyDescent="0.25">
      <c r="A72" s="110" t="s">
        <v>268</v>
      </c>
      <c r="B72" s="111" t="s">
        <v>383</v>
      </c>
      <c r="C72" s="23" t="s">
        <v>63</v>
      </c>
    </row>
    <row r="73" spans="1:3" x14ac:dyDescent="0.25">
      <c r="A73" s="110" t="s">
        <v>269</v>
      </c>
      <c r="B73" s="111" t="s">
        <v>411</v>
      </c>
      <c r="C73" s="23" t="s">
        <v>63</v>
      </c>
    </row>
    <row r="74" spans="1:3" x14ac:dyDescent="0.25">
      <c r="A74" s="110" t="s">
        <v>270</v>
      </c>
      <c r="B74" s="111" t="s">
        <v>412</v>
      </c>
      <c r="C74" s="23" t="s">
        <v>63</v>
      </c>
    </row>
    <row r="75" spans="1:3" x14ac:dyDescent="0.25">
      <c r="A75" s="110" t="s">
        <v>271</v>
      </c>
      <c r="B75" s="111" t="s">
        <v>413</v>
      </c>
      <c r="C75" s="23" t="s">
        <v>63</v>
      </c>
    </row>
    <row r="76" spans="1:3" x14ac:dyDescent="0.25">
      <c r="A76" s="110" t="s">
        <v>272</v>
      </c>
      <c r="B76" s="111" t="s">
        <v>414</v>
      </c>
      <c r="C76" s="23" t="s">
        <v>63</v>
      </c>
    </row>
    <row r="77" spans="1:3" x14ac:dyDescent="0.25">
      <c r="A77" s="110" t="s">
        <v>273</v>
      </c>
      <c r="B77" s="111" t="s">
        <v>415</v>
      </c>
      <c r="C77" s="23" t="s">
        <v>63</v>
      </c>
    </row>
    <row r="78" spans="1:3" x14ac:dyDescent="0.25">
      <c r="A78" s="110" t="s">
        <v>274</v>
      </c>
      <c r="B78" s="111" t="s">
        <v>416</v>
      </c>
      <c r="C78" s="23" t="s">
        <v>63</v>
      </c>
    </row>
    <row r="79" spans="1:3" x14ac:dyDescent="0.25">
      <c r="A79" s="110" t="s">
        <v>275</v>
      </c>
      <c r="B79" s="111" t="s">
        <v>417</v>
      </c>
      <c r="C79" s="23" t="s">
        <v>63</v>
      </c>
    </row>
    <row r="80" spans="1:3" x14ac:dyDescent="0.25">
      <c r="A80" s="110" t="s">
        <v>276</v>
      </c>
      <c r="B80" s="111" t="s">
        <v>418</v>
      </c>
      <c r="C80" s="23" t="s">
        <v>63</v>
      </c>
    </row>
    <row r="81" spans="1:3" x14ac:dyDescent="0.25">
      <c r="A81" s="110" t="s">
        <v>277</v>
      </c>
      <c r="B81" s="111" t="s">
        <v>421</v>
      </c>
      <c r="C81" s="23" t="s">
        <v>63</v>
      </c>
    </row>
    <row r="82" spans="1:3" x14ac:dyDescent="0.25">
      <c r="A82" s="110" t="s">
        <v>278</v>
      </c>
      <c r="B82" s="111" t="s">
        <v>419</v>
      </c>
      <c r="C82" s="23" t="s">
        <v>63</v>
      </c>
    </row>
    <row r="83" spans="1:3" x14ac:dyDescent="0.25">
      <c r="A83" s="110" t="s">
        <v>279</v>
      </c>
      <c r="B83" s="111" t="s">
        <v>420</v>
      </c>
      <c r="C83" s="23" t="s">
        <v>63</v>
      </c>
    </row>
    <row r="84" spans="1:3" x14ac:dyDescent="0.25">
      <c r="A84" s="110" t="s">
        <v>280</v>
      </c>
      <c r="B84" s="111" t="s">
        <v>384</v>
      </c>
      <c r="C84" s="23" t="s">
        <v>63</v>
      </c>
    </row>
    <row r="85" spans="1:3" x14ac:dyDescent="0.25">
      <c r="A85" s="110" t="s">
        <v>281</v>
      </c>
      <c r="B85" s="111" t="s">
        <v>385</v>
      </c>
      <c r="C85" s="23" t="s">
        <v>63</v>
      </c>
    </row>
    <row r="86" spans="1:3" x14ac:dyDescent="0.25">
      <c r="A86" s="110" t="s">
        <v>282</v>
      </c>
      <c r="B86" s="111" t="s">
        <v>386</v>
      </c>
      <c r="C86" s="23" t="s">
        <v>63</v>
      </c>
    </row>
    <row r="87" spans="1:3" x14ac:dyDescent="0.25">
      <c r="A87" s="110" t="s">
        <v>283</v>
      </c>
      <c r="B87" s="111" t="s">
        <v>387</v>
      </c>
      <c r="C87" s="23" t="s">
        <v>63</v>
      </c>
    </row>
    <row r="88" spans="1:3" x14ac:dyDescent="0.25">
      <c r="A88" s="110" t="s">
        <v>284</v>
      </c>
      <c r="B88" s="111" t="s">
        <v>388</v>
      </c>
      <c r="C88" s="23" t="s">
        <v>63</v>
      </c>
    </row>
    <row r="89" spans="1:3" x14ac:dyDescent="0.25">
      <c r="A89" s="110" t="s">
        <v>285</v>
      </c>
      <c r="B89" s="111" t="s">
        <v>389</v>
      </c>
      <c r="C89" s="23" t="s">
        <v>63</v>
      </c>
    </row>
    <row r="90" spans="1:3" x14ac:dyDescent="0.25">
      <c r="A90" s="110" t="s">
        <v>286</v>
      </c>
      <c r="B90" s="111" t="s">
        <v>408</v>
      </c>
      <c r="C90" s="23" t="s">
        <v>63</v>
      </c>
    </row>
    <row r="91" spans="1:3" x14ac:dyDescent="0.25">
      <c r="A91" s="110" t="s">
        <v>287</v>
      </c>
      <c r="B91" s="111" t="s">
        <v>409</v>
      </c>
      <c r="C91" s="23" t="s">
        <v>63</v>
      </c>
    </row>
    <row r="92" spans="1:3" x14ac:dyDescent="0.25">
      <c r="A92" s="110" t="s">
        <v>288</v>
      </c>
      <c r="B92" s="111" t="s">
        <v>410</v>
      </c>
      <c r="C92" s="23" t="s">
        <v>63</v>
      </c>
    </row>
    <row r="93" spans="1:3" x14ac:dyDescent="0.25">
      <c r="A93" s="110" t="s">
        <v>289</v>
      </c>
      <c r="B93" s="111" t="s">
        <v>424</v>
      </c>
      <c r="C93" s="23" t="s">
        <v>63</v>
      </c>
    </row>
    <row r="94" spans="1:3" x14ac:dyDescent="0.25">
      <c r="A94" s="110" t="s">
        <v>290</v>
      </c>
      <c r="B94" s="111" t="s">
        <v>425</v>
      </c>
      <c r="C94" s="23" t="s">
        <v>63</v>
      </c>
    </row>
    <row r="95" spans="1:3" x14ac:dyDescent="0.25">
      <c r="A95" s="110" t="s">
        <v>291</v>
      </c>
      <c r="B95" s="111" t="s">
        <v>426</v>
      </c>
      <c r="C95" s="23" t="s">
        <v>63</v>
      </c>
    </row>
    <row r="96" spans="1:3" x14ac:dyDescent="0.25">
      <c r="A96" s="110" t="s">
        <v>292</v>
      </c>
      <c r="B96" s="111" t="s">
        <v>405</v>
      </c>
      <c r="C96" s="23" t="s">
        <v>63</v>
      </c>
    </row>
    <row r="97" spans="1:3" x14ac:dyDescent="0.25">
      <c r="A97" s="110" t="s">
        <v>293</v>
      </c>
      <c r="B97" s="111" t="s">
        <v>406</v>
      </c>
      <c r="C97" s="23" t="s">
        <v>63</v>
      </c>
    </row>
    <row r="98" spans="1:3" x14ac:dyDescent="0.25">
      <c r="A98" s="110" t="s">
        <v>294</v>
      </c>
      <c r="B98" s="111" t="s">
        <v>407</v>
      </c>
      <c r="C98" s="23" t="s">
        <v>63</v>
      </c>
    </row>
    <row r="99" spans="1:3" x14ac:dyDescent="0.25">
      <c r="A99" s="110" t="s">
        <v>295</v>
      </c>
      <c r="B99" s="111" t="s">
        <v>422</v>
      </c>
      <c r="C99" s="23" t="s">
        <v>63</v>
      </c>
    </row>
    <row r="100" spans="1:3" x14ac:dyDescent="0.25">
      <c r="A100" s="110" t="s">
        <v>296</v>
      </c>
      <c r="B100" s="111" t="s">
        <v>423</v>
      </c>
      <c r="C100" s="23" t="s">
        <v>63</v>
      </c>
    </row>
    <row r="101" spans="1:3" x14ac:dyDescent="0.25">
      <c r="A101" s="110" t="s">
        <v>297</v>
      </c>
      <c r="B101" s="111" t="s">
        <v>390</v>
      </c>
      <c r="C101" s="23" t="s">
        <v>63</v>
      </c>
    </row>
    <row r="102" spans="1:3" x14ac:dyDescent="0.25">
      <c r="A102" s="110" t="s">
        <v>298</v>
      </c>
      <c r="B102" s="111" t="s">
        <v>391</v>
      </c>
      <c r="C102" s="23" t="s">
        <v>63</v>
      </c>
    </row>
    <row r="103" spans="1:3" x14ac:dyDescent="0.25">
      <c r="A103" s="110" t="s">
        <v>299</v>
      </c>
      <c r="B103" s="111" t="s">
        <v>392</v>
      </c>
      <c r="C103" s="23" t="s">
        <v>63</v>
      </c>
    </row>
    <row r="104" spans="1:3" x14ac:dyDescent="0.25">
      <c r="A104" s="110" t="s">
        <v>300</v>
      </c>
      <c r="B104" s="111" t="s">
        <v>393</v>
      </c>
      <c r="C104" s="23" t="s">
        <v>63</v>
      </c>
    </row>
    <row r="105" spans="1:3" x14ac:dyDescent="0.25">
      <c r="A105" s="110" t="s">
        <v>301</v>
      </c>
      <c r="B105" s="111" t="s">
        <v>394</v>
      </c>
      <c r="C105" s="23" t="s">
        <v>63</v>
      </c>
    </row>
    <row r="106" spans="1:3" x14ac:dyDescent="0.25">
      <c r="A106" s="110" t="s">
        <v>302</v>
      </c>
      <c r="B106" s="111" t="s">
        <v>395</v>
      </c>
      <c r="C106" s="23" t="s">
        <v>63</v>
      </c>
    </row>
    <row r="107" spans="1:3" x14ac:dyDescent="0.25">
      <c r="A107" s="110" t="s">
        <v>303</v>
      </c>
      <c r="B107" s="111" t="s">
        <v>396</v>
      </c>
      <c r="C107" s="23" t="s">
        <v>63</v>
      </c>
    </row>
    <row r="108" spans="1:3" x14ac:dyDescent="0.25">
      <c r="A108" s="110" t="s">
        <v>304</v>
      </c>
      <c r="B108" s="111" t="s">
        <v>397</v>
      </c>
      <c r="C108" s="23" t="s">
        <v>63</v>
      </c>
    </row>
    <row r="109" spans="1:3" x14ac:dyDescent="0.25">
      <c r="A109" s="110" t="s">
        <v>305</v>
      </c>
      <c r="B109" s="111" t="s">
        <v>398</v>
      </c>
      <c r="C109" s="23" t="s">
        <v>63</v>
      </c>
    </row>
    <row r="110" spans="1:3" x14ac:dyDescent="0.25">
      <c r="A110" s="110" t="s">
        <v>306</v>
      </c>
      <c r="B110" s="111" t="s">
        <v>399</v>
      </c>
      <c r="C110" s="23" t="s">
        <v>63</v>
      </c>
    </row>
    <row r="111" spans="1:3" x14ac:dyDescent="0.25">
      <c r="A111" s="110" t="s">
        <v>307</v>
      </c>
      <c r="B111" s="111" t="s">
        <v>400</v>
      </c>
      <c r="C111" s="23" t="s">
        <v>63</v>
      </c>
    </row>
    <row r="112" spans="1:3" x14ac:dyDescent="0.25">
      <c r="A112" s="110" t="s">
        <v>308</v>
      </c>
      <c r="B112" s="111" t="s">
        <v>401</v>
      </c>
      <c r="C112" s="23" t="s">
        <v>63</v>
      </c>
    </row>
    <row r="113" spans="1:3" x14ac:dyDescent="0.25">
      <c r="A113" s="110" t="s">
        <v>309</v>
      </c>
      <c r="B113" s="111" t="s">
        <v>402</v>
      </c>
      <c r="C113" s="23" t="s">
        <v>63</v>
      </c>
    </row>
    <row r="114" spans="1:3" x14ac:dyDescent="0.25">
      <c r="A114" s="110" t="s">
        <v>310</v>
      </c>
      <c r="B114" s="111" t="s">
        <v>403</v>
      </c>
      <c r="C114" s="23" t="s">
        <v>63</v>
      </c>
    </row>
    <row r="115" spans="1:3" x14ac:dyDescent="0.25">
      <c r="A115" s="110" t="s">
        <v>311</v>
      </c>
      <c r="B115" s="111" t="s">
        <v>404</v>
      </c>
      <c r="C115" s="23" t="s">
        <v>63</v>
      </c>
    </row>
    <row r="116" spans="1:3" x14ac:dyDescent="0.25">
      <c r="A116" s="110" t="s">
        <v>312</v>
      </c>
      <c r="B116" s="111" t="s">
        <v>427</v>
      </c>
      <c r="C116" s="23" t="s">
        <v>63</v>
      </c>
    </row>
    <row r="117" spans="1:3" x14ac:dyDescent="0.25">
      <c r="A117" s="110" t="s">
        <v>313</v>
      </c>
      <c r="B117" s="111" t="s">
        <v>428</v>
      </c>
      <c r="C117" s="23" t="s">
        <v>63</v>
      </c>
    </row>
    <row r="118" spans="1:3" x14ac:dyDescent="0.25">
      <c r="A118" s="110" t="s">
        <v>314</v>
      </c>
      <c r="B118" s="111" t="s">
        <v>429</v>
      </c>
      <c r="C118" s="23" t="s">
        <v>63</v>
      </c>
    </row>
    <row r="119" spans="1:3" x14ac:dyDescent="0.25">
      <c r="A119" s="110" t="s">
        <v>315</v>
      </c>
      <c r="B119" s="111" t="s">
        <v>430</v>
      </c>
      <c r="C119" s="23" t="s">
        <v>63</v>
      </c>
    </row>
    <row r="120" spans="1:3" x14ac:dyDescent="0.25">
      <c r="A120" s="110" t="s">
        <v>316</v>
      </c>
      <c r="B120" s="111" t="s">
        <v>431</v>
      </c>
      <c r="C120" s="23" t="s">
        <v>63</v>
      </c>
    </row>
    <row r="121" spans="1:3" x14ac:dyDescent="0.25">
      <c r="A121" s="110" t="s">
        <v>317</v>
      </c>
      <c r="B121" s="111" t="s">
        <v>432</v>
      </c>
      <c r="C121" s="23" t="s">
        <v>63</v>
      </c>
    </row>
  </sheetData>
  <sheetProtection insertRows="0" deleteRows="0" selectLockedCells="1"/>
  <conditionalFormatting sqref="H7:H82">
    <cfRule type="containsText" dxfId="16" priority="27" operator="containsText" text="New Sign Required">
      <formula>NOT(ISERROR(SEARCH("New Sign Required",H7)))</formula>
    </cfRule>
  </conditionalFormatting>
  <conditionalFormatting sqref="H1:H4 G5:G6 H7:H1048576">
    <cfRule type="containsText" dxfId="15" priority="15" operator="containsText" text="Remove Old Sign">
      <formula>NOT(ISERROR(SEARCH("Remove Old Sign",G1)))</formula>
    </cfRule>
    <cfRule type="containsText" dxfId="14" priority="16" operator="containsText" text="Move Sign to New Location">
      <formula>NOT(ISERROR(SEARCH("Move Sign to New Location",G1)))</formula>
    </cfRule>
  </conditionalFormatting>
  <conditionalFormatting sqref="G3:G4 E1:E2 F5:F6 G7:G1048576">
    <cfRule type="containsText" dxfId="13" priority="14" operator="containsText" text="Remove Old Tag">
      <formula>NOT(ISERROR(SEARCH("Remove Old Tag",E1)))</formula>
    </cfRule>
  </conditionalFormatting>
  <conditionalFormatting sqref="A70">
    <cfRule type="expression" dxfId="12" priority="1">
      <formula>EXACT($F75,"Non-Assignable")</formula>
    </cfRule>
  </conditionalFormatting>
  <conditionalFormatting sqref="A8:A16">
    <cfRule type="expression" dxfId="11" priority="2">
      <formula>EXACT(#REF!,"Non-Assignable")</formula>
    </cfRule>
  </conditionalFormatting>
  <conditionalFormatting sqref="A17:A63">
    <cfRule type="expression" dxfId="10" priority="3">
      <formula>EXACT(#REF!,"Non-Assignable")</formula>
    </cfRule>
  </conditionalFormatting>
  <conditionalFormatting sqref="A64:A67">
    <cfRule type="expression" dxfId="9" priority="4">
      <formula>EXACT(#REF!,"Non-Assignable")</formula>
    </cfRule>
  </conditionalFormatting>
  <conditionalFormatting sqref="A73:A77">
    <cfRule type="expression" dxfId="8" priority="5">
      <formula>EXACT(#REF!,"Non-Assignable")</formula>
    </cfRule>
  </conditionalFormatting>
  <conditionalFormatting sqref="A78:A83 A91">
    <cfRule type="expression" dxfId="7" priority="6">
      <formula>EXACT(#REF!,"Non-Assignable")</formula>
    </cfRule>
  </conditionalFormatting>
  <conditionalFormatting sqref="A72 A99:A119">
    <cfRule type="expression" dxfId="6" priority="7">
      <formula>EXACT(#REF!,"Non-Assignable")</formula>
    </cfRule>
  </conditionalFormatting>
  <conditionalFormatting sqref="A68:A69 A84:A85">
    <cfRule type="expression" dxfId="5" priority="8">
      <formula>EXACT(#REF!,"Non-Assignable")</formula>
    </cfRule>
  </conditionalFormatting>
  <conditionalFormatting sqref="A71 A90">
    <cfRule type="expression" dxfId="4" priority="9">
      <formula>EXACT(#REF!,"Non-Assignable")</formula>
    </cfRule>
  </conditionalFormatting>
  <conditionalFormatting sqref="A7:B7 A120 B8:B121">
    <cfRule type="expression" dxfId="3" priority="10">
      <formula>EXACT(#REF!,"Non-Assignable")</formula>
    </cfRule>
  </conditionalFormatting>
  <conditionalFormatting sqref="A86:A89 A121">
    <cfRule type="expression" dxfId="2" priority="11">
      <formula>EXACT(#REF!,"Non-Assignable")</formula>
    </cfRule>
  </conditionalFormatting>
  <conditionalFormatting sqref="A92:A95">
    <cfRule type="expression" dxfId="1" priority="12">
      <formula>EXACT(#REF!,"Non-Assignable")</formula>
    </cfRule>
  </conditionalFormatting>
  <conditionalFormatting sqref="A96:A98">
    <cfRule type="expression" dxfId="0" priority="13">
      <formula>EXACT(#REF!,"Non-Assignable")</formula>
    </cfRule>
  </conditionalFormatting>
  <dataValidations count="1">
    <dataValidation type="list" allowBlank="1" showInputMessage="1" showErrorMessage="1" sqref="H7:H6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Lookup!$G$1:$G$7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0" t="s">
        <v>48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51</v>
      </c>
    </row>
    <row r="15" spans="1:7" x14ac:dyDescent="0.25">
      <c r="E15" s="20" t="s">
        <v>49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University of Kentucky J. David Rosenberg College of Law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0382</v>
      </c>
      <c r="B243" s="3" t="str">
        <f>VLOOKUP(A243,[3]UKBuilding_List!$A$1:$D$376,3,FALSE)</f>
        <v>Sky Blue Solar House</v>
      </c>
      <c r="C243" s="1"/>
    </row>
    <row r="244" spans="1:3" x14ac:dyDescent="0.25">
      <c r="A244" s="2" t="str">
        <f>([3]UKBuilding_List!A244)</f>
        <v>0391</v>
      </c>
      <c r="B244" s="3" t="str">
        <f>VLOOKUP(A244,[3]UKBuilding_List!$A$1:$D$376,3,FALSE)</f>
        <v>Bus Shelter #2</v>
      </c>
      <c r="C244" s="1"/>
    </row>
    <row r="245" spans="1:3" x14ac:dyDescent="0.25">
      <c r="A245" s="2" t="str">
        <f>([3]UKBuilding_List!A245)</f>
        <v>0393</v>
      </c>
      <c r="B245" s="3" t="str">
        <f>VLOOKUP(A245,[3]UKBuilding_List!$A$1:$D$376,3,FALSE)</f>
        <v>Bus Shelter #7</v>
      </c>
      <c r="C245" s="1"/>
    </row>
    <row r="246" spans="1:3" x14ac:dyDescent="0.25">
      <c r="A246" s="2" t="str">
        <f>([3]UKBuilding_List!A246)</f>
        <v>0394</v>
      </c>
      <c r="B246" s="3" t="str">
        <f>VLOOKUP(A246,[3]UKBuilding_List!$A$1:$D$376,3,FALSE)</f>
        <v>Bus Shelter #6</v>
      </c>
      <c r="C246" s="1"/>
    </row>
    <row r="247" spans="1:3" x14ac:dyDescent="0.25">
      <c r="A247" s="2" t="str">
        <f>([3]UKBuilding_List!A247)</f>
        <v>0397</v>
      </c>
      <c r="B247" s="3" t="str">
        <f>VLOOKUP(A247,[3]UKBuilding_List!$A$1:$D$376,3,FALSE)</f>
        <v>Bus Shelter #9</v>
      </c>
      <c r="C247" s="1"/>
    </row>
    <row r="248" spans="1:3" x14ac:dyDescent="0.25">
      <c r="A248" s="2" t="str">
        <f>([3]UKBuilding_List!A248)</f>
        <v>0398</v>
      </c>
      <c r="B248" s="3" t="str">
        <f>VLOOKUP(A248,[3]UKBuilding_List!$A$1:$D$376,3,FALSE)</f>
        <v>Bus Shelter #10</v>
      </c>
      <c r="C248" s="1"/>
    </row>
    <row r="249" spans="1:3" x14ac:dyDescent="0.25">
      <c r="A249" s="2" t="str">
        <f>([3]UKBuilding_List!A249)</f>
        <v>0399</v>
      </c>
      <c r="B249" s="3" t="str">
        <f>VLOOKUP(A249,[3]UKBuilding_List!$A$1:$D$376,3,FALSE)</f>
        <v>Bus Shelter #11</v>
      </c>
      <c r="C249" s="1"/>
    </row>
    <row r="250" spans="1:3" x14ac:dyDescent="0.25">
      <c r="A250" s="2" t="str">
        <f>([3]UKBuilding_List!A250)</f>
        <v>0400</v>
      </c>
      <c r="B250" s="3" t="str">
        <f>VLOOKUP(A250,[3]UKBuilding_List!$A$1:$D$376,3,FALSE)</f>
        <v>Ellen H. Richards House</v>
      </c>
      <c r="C250" s="1"/>
    </row>
    <row r="251" spans="1:3" x14ac:dyDescent="0.25">
      <c r="A251" s="2" t="str">
        <f>([3]UKBuilding_List!A251)</f>
        <v>0401</v>
      </c>
      <c r="B251" s="3" t="str">
        <f>VLOOKUP(A251,[3]UKBuilding_List!$A$1:$D$376,3,FALSE)</f>
        <v>Weldon House</v>
      </c>
      <c r="C251" s="1"/>
    </row>
    <row r="252" spans="1:3" x14ac:dyDescent="0.25">
      <c r="A252" s="2" t="str">
        <f>([3]UKBuilding_List!A252)</f>
        <v>0403</v>
      </c>
      <c r="B252" s="3" t="str">
        <f>VLOOKUP(A252,[3]UKBuilding_List!$A$1:$D$376,3,FALSE)</f>
        <v>Weldon House Unit 2</v>
      </c>
      <c r="C252" s="1"/>
    </row>
    <row r="253" spans="1:3" x14ac:dyDescent="0.25">
      <c r="A253" s="2" t="str">
        <f>([3]UKBuilding_List!A253)</f>
        <v>0413</v>
      </c>
      <c r="B253" s="3" t="str">
        <f>VLOOKUP(A253,[3]UKBuilding_List!$A$1:$D$376,3,FALSE)</f>
        <v>Softball/Soccer Locker Rooms</v>
      </c>
      <c r="C253" s="1"/>
    </row>
    <row r="254" spans="1:3" x14ac:dyDescent="0.25">
      <c r="A254" s="2" t="str">
        <f>([3]UKBuilding_List!A254)</f>
        <v>0417</v>
      </c>
      <c r="B254" s="3" t="str">
        <f>VLOOKUP(A254,[3]UKBuilding_List!$A$1:$D$376,3,FALSE)</f>
        <v>660 South Limestone</v>
      </c>
      <c r="C254" s="1"/>
    </row>
    <row r="255" spans="1:3" x14ac:dyDescent="0.25">
      <c r="A255" s="2" t="str">
        <f>([3]UKBuilding_List!A255)</f>
        <v>0419</v>
      </c>
      <c r="B255" s="3" t="str">
        <f>VLOOKUP(A255,[3]UKBuilding_List!$A$1:$D$376,3,FALSE)</f>
        <v>Bus Shelter #13</v>
      </c>
      <c r="C255" s="1"/>
    </row>
    <row r="256" spans="1:3" x14ac:dyDescent="0.25">
      <c r="A256" s="2" t="str">
        <f>([3]UKBuilding_List!A256)</f>
        <v>0420</v>
      </c>
      <c r="B256" s="3" t="str">
        <f>VLOOKUP(A256,[3]UKBuilding_List!$A$1:$D$376,3,FALSE)</f>
        <v>424 Euclid Avenue</v>
      </c>
      <c r="C256" s="1"/>
    </row>
    <row r="257" spans="1:3" x14ac:dyDescent="0.25">
      <c r="A257" s="2" t="str">
        <f>([3]UKBuilding_List!A257)</f>
        <v>0432</v>
      </c>
      <c r="B257" s="3" t="str">
        <f>VLOOKUP(A257,[3]UKBuilding_List!$A$1:$D$376,3,FALSE)</f>
        <v>Commonwealth House</v>
      </c>
      <c r="C257" s="1"/>
    </row>
    <row r="258" spans="1:3" x14ac:dyDescent="0.25">
      <c r="A258" s="2" t="str">
        <f>([3]UKBuilding_List!A258)</f>
        <v>0433</v>
      </c>
      <c r="B258" s="3" t="str">
        <f>VLOOKUP(A258,[3]UKBuilding_List!$A$1:$D$376,3,FALSE)</f>
        <v>William E and Casiana Schmidt Vocal Arts Center</v>
      </c>
      <c r="C258" s="1"/>
    </row>
    <row r="259" spans="1:3" x14ac:dyDescent="0.25">
      <c r="A259" s="2" t="str">
        <f>([3]UKBuilding_List!A259)</f>
        <v>0442</v>
      </c>
      <c r="B259" s="3" t="str">
        <f>VLOOKUP(A259,[3]UKBuilding_List!$A$1:$D$376,3,FALSE)</f>
        <v>Ligon House</v>
      </c>
      <c r="C259" s="1"/>
    </row>
    <row r="260" spans="1:3" x14ac:dyDescent="0.25">
      <c r="A260" s="2" t="str">
        <f>([3]UKBuilding_List!A260)</f>
        <v>0446</v>
      </c>
      <c r="B260" s="3" t="str">
        <f>VLOOKUP(A260,[3]UKBuilding_List!$A$1:$D$376,3,FALSE)</f>
        <v>John Cropp Softball Stadium</v>
      </c>
      <c r="C260" s="1"/>
    </row>
    <row r="261" spans="1:3" x14ac:dyDescent="0.25">
      <c r="A261" s="2" t="str">
        <f>([3]UKBuilding_List!A261)</f>
        <v>0447</v>
      </c>
      <c r="B261" s="3" t="str">
        <f>VLOOKUP(A261,[3]UKBuilding_List!$A$1:$D$376,3,FALSE)</f>
        <v>Hitting Pavilion</v>
      </c>
      <c r="C261" s="1"/>
    </row>
    <row r="262" spans="1:3" x14ac:dyDescent="0.25">
      <c r="A262" s="2" t="str">
        <f>([3]UKBuilding_List!A262)</f>
        <v>0448</v>
      </c>
      <c r="B262" s="3" t="str">
        <f>VLOOKUP(A262,[3]UKBuilding_List!$A$1:$D$376,3,FALSE)</f>
        <v>Football Storage Shed</v>
      </c>
      <c r="C262" s="1"/>
    </row>
    <row r="263" spans="1:3" x14ac:dyDescent="0.25">
      <c r="A263" s="2" t="str">
        <f>([3]UKBuilding_List!A263)</f>
        <v>0449</v>
      </c>
      <c r="B263" s="3" t="str">
        <f>VLOOKUP(A263,[3]UKBuilding_List!$A$1:$D$376,3,FALSE)</f>
        <v>Shively Grounds Storage Building</v>
      </c>
      <c r="C263" s="1"/>
    </row>
    <row r="264" spans="1:3" x14ac:dyDescent="0.25">
      <c r="A264" s="2" t="str">
        <f>([3]UKBuilding_List!A264)</f>
        <v>0453</v>
      </c>
      <c r="B264" s="3" t="str">
        <f>VLOOKUP(A264,[3]UKBuilding_List!$A$1:$D$376,3,FALSE)</f>
        <v>Shively Grounds Building</v>
      </c>
      <c r="C264" s="1"/>
    </row>
    <row r="265" spans="1:3" x14ac:dyDescent="0.25">
      <c r="A265" s="2" t="str">
        <f>([3]UKBuilding_List!A265)</f>
        <v>0456</v>
      </c>
      <c r="B265" s="3" t="str">
        <f>VLOOKUP(A265,[3]UKBuilding_List!$A$1:$D$376,3,FALSE)</f>
        <v>W.T. Young Library</v>
      </c>
      <c r="C265" s="1"/>
    </row>
    <row r="266" spans="1:3" x14ac:dyDescent="0.25">
      <c r="A266" s="2" t="str">
        <f>([3]UKBuilding_List!A266)</f>
        <v>0462</v>
      </c>
      <c r="B266" s="3" t="str">
        <f>VLOOKUP(A266,[3]UKBuilding_List!$A$1:$D$376,3,FALSE)</f>
        <v>Sarah Bennett Holmes Hall</v>
      </c>
      <c r="C266" s="1"/>
    </row>
    <row r="267" spans="1:3" x14ac:dyDescent="0.25">
      <c r="A267" s="2" t="str">
        <f>([3]UKBuilding_List!A267)</f>
        <v>0463</v>
      </c>
      <c r="B267" s="3" t="str">
        <f>VLOOKUP(A267,[3]UKBuilding_List!$A$1:$D$376,3,FALSE)</f>
        <v>Cleona Belle Matthews Boyd Hall</v>
      </c>
      <c r="C267" s="1"/>
    </row>
    <row r="268" spans="1:3" x14ac:dyDescent="0.25">
      <c r="A268" s="2" t="str">
        <f>([3]UKBuilding_List!A268)</f>
        <v>0465</v>
      </c>
      <c r="B268" s="3" t="str">
        <f>VLOOKUP(A268,[3]UKBuilding_List!$A$1:$D$376,3,FALSE)</f>
        <v>Pavilion at Kroger Field</v>
      </c>
      <c r="C268" s="1"/>
    </row>
    <row r="269" spans="1:3" x14ac:dyDescent="0.25">
      <c r="A269" s="2" t="str">
        <f>([3]UKBuilding_List!A269)</f>
        <v>0473</v>
      </c>
      <c r="B269" s="3" t="str">
        <f>VLOOKUP(A269,[3]UKBuilding_List!$A$1:$D$376,3,FALSE)</f>
        <v>505 Oldham Ct</v>
      </c>
      <c r="C269" s="1"/>
    </row>
    <row r="270" spans="1:3" x14ac:dyDescent="0.25">
      <c r="A270" s="2" t="str">
        <f>([3]UKBuilding_List!A270)</f>
        <v>0481</v>
      </c>
      <c r="B270" s="3" t="str">
        <f>VLOOKUP(A270,[3]UKBuilding_List!$A$1:$D$376,3,FALSE)</f>
        <v>LCC Academic Tech Building</v>
      </c>
      <c r="C270" s="1"/>
    </row>
    <row r="271" spans="1:3" x14ac:dyDescent="0.25">
      <c r="A271" s="2" t="str">
        <f>([3]UKBuilding_List!A271)</f>
        <v>0484</v>
      </c>
      <c r="B271" s="3" t="str">
        <f>VLOOKUP(A271,[3]UKBuilding_List!$A$1:$D$376,3,FALSE)</f>
        <v>Real Properties Garage</v>
      </c>
      <c r="C271" s="1"/>
    </row>
    <row r="272" spans="1:3" x14ac:dyDescent="0.25">
      <c r="A272" s="2" t="str">
        <f>([3]UKBuilding_List!A272)</f>
        <v>0485</v>
      </c>
      <c r="B272" s="3" t="str">
        <f>VLOOKUP(A272,[3]UKBuilding_List!$A$1:$D$376,3,FALSE)</f>
        <v>Boone Tennis Stadium</v>
      </c>
      <c r="C272" s="1"/>
    </row>
    <row r="273" spans="1:3" x14ac:dyDescent="0.25">
      <c r="A273" s="2" t="str">
        <f>([3]UKBuilding_List!A273)</f>
        <v>0488</v>
      </c>
      <c r="B273" s="3" t="str">
        <f>VLOOKUP(A273,[3]UKBuilding_List!$A$1:$D$376,3,FALSE)</f>
        <v>Woodland Early Learning Center</v>
      </c>
      <c r="C273" s="1"/>
    </row>
    <row r="274" spans="1:3" x14ac:dyDescent="0.25">
      <c r="A274" s="2" t="str">
        <f>([3]UKBuilding_List!A274)</f>
        <v>0489</v>
      </c>
      <c r="B274" s="3" t="str">
        <f>VLOOKUP(A274,[3]UKBuilding_List!$A$1:$D$376,3,FALSE)</f>
        <v>1117 South Limestone</v>
      </c>
      <c r="C274" s="1"/>
    </row>
    <row r="275" spans="1:3" x14ac:dyDescent="0.25">
      <c r="A275" s="2" t="str">
        <f>([3]UKBuilding_List!A275)</f>
        <v>0490</v>
      </c>
      <c r="B275" s="3" t="str">
        <f>VLOOKUP(A275,[3]UKBuilding_List!$A$1:$D$376,3,FALSE)</f>
        <v>Environmental Quality Management</v>
      </c>
      <c r="C275" s="1"/>
    </row>
    <row r="276" spans="1:3" x14ac:dyDescent="0.25">
      <c r="A276" s="2" t="str">
        <f>([3]UKBuilding_List!A276)</f>
        <v>0494</v>
      </c>
      <c r="B276" s="3" t="str">
        <f>VLOOKUP(A276,[3]UKBuilding_List!$A$1:$D$376,3,FALSE)</f>
        <v>Stuckert Career Center</v>
      </c>
      <c r="C276" s="1"/>
    </row>
    <row r="277" spans="1:3" x14ac:dyDescent="0.25">
      <c r="A277" s="2" t="str">
        <f>([3]UKBuilding_List!A277)</f>
        <v>0495</v>
      </c>
      <c r="B277" s="3" t="str">
        <f>VLOOKUP(A277,[3]UKBuilding_List!$A$1:$D$376,3,FALSE)</f>
        <v>James F. Hardymon Communications Building</v>
      </c>
      <c r="C277" s="1"/>
    </row>
    <row r="278" spans="1:3" x14ac:dyDescent="0.25">
      <c r="A278" s="2" t="str">
        <f>([3]UKBuilding_List!A278)</f>
        <v>0503</v>
      </c>
      <c r="B278" s="3" t="str">
        <f>VLOOKUP(A278,[3]UKBuilding_List!$A$1:$D$376,3,FALSE)</f>
        <v>Ralph G Anderson Building (Mech Eng)</v>
      </c>
      <c r="C278" s="1"/>
    </row>
    <row r="279" spans="1:3" x14ac:dyDescent="0.25">
      <c r="A279" s="2" t="str">
        <f>([3]UKBuilding_List!A279)</f>
        <v>0504</v>
      </c>
      <c r="B279" s="3" t="str">
        <f>VLOOKUP(A279,[3]UKBuilding_List!$A$1:$D$376,3,FALSE)</f>
        <v>Phi Gamma Delta Fraternity (FIJI)</v>
      </c>
      <c r="C279" s="1"/>
    </row>
    <row r="280" spans="1:3" x14ac:dyDescent="0.25">
      <c r="A280" s="2" t="str">
        <f>([3]UKBuilding_List!A280)</f>
        <v>0505</v>
      </c>
      <c r="B280" s="3" t="str">
        <f>VLOOKUP(A280,[3]UKBuilding_List!$A$1:$D$376,3,FALSE)</f>
        <v>Kappa Sigma Fraternity</v>
      </c>
      <c r="C280" s="1"/>
    </row>
    <row r="281" spans="1:3" x14ac:dyDescent="0.25">
      <c r="A281" s="2" t="str">
        <f>([3]UKBuilding_List!A281)</f>
        <v>0507</v>
      </c>
      <c r="B281" s="3" t="str">
        <f>VLOOKUP(A281,[3]UKBuilding_List!$A$1:$D$376,3,FALSE)</f>
        <v>Sigma Alpha Epsilon Fraternity</v>
      </c>
      <c r="C281" s="1"/>
    </row>
    <row r="282" spans="1:3" x14ac:dyDescent="0.25">
      <c r="A282" s="2" t="str">
        <f>([3]UKBuilding_List!A282)</f>
        <v>0509</v>
      </c>
      <c r="B282" s="3" t="str">
        <f>VLOOKUP(A282,[3]UKBuilding_List!$A$1:$D$376,3,FALSE)</f>
        <v>Biomedical Biological Sciences Research Building</v>
      </c>
      <c r="C282" s="1"/>
    </row>
    <row r="283" spans="1:3" x14ac:dyDescent="0.25">
      <c r="A283" s="2" t="str">
        <f>([3]UKBuilding_List!A283)</f>
        <v>0514</v>
      </c>
      <c r="B283" s="3" t="str">
        <f>VLOOKUP(A283,[3]UKBuilding_List!$A$1:$D$376,3,FALSE)</f>
        <v>Central Utility Plant #4</v>
      </c>
      <c r="C283" s="1"/>
    </row>
    <row r="284" spans="1:3" x14ac:dyDescent="0.25">
      <c r="A284" s="2" t="str">
        <f>([3]UKBuilding_List!A284)</f>
        <v>0517</v>
      </c>
      <c r="B284" s="3" t="str">
        <f>VLOOKUP(A284,[3]UKBuilding_List!$A$1:$D$376,3,FALSE)</f>
        <v>College of Medicine Learning Center</v>
      </c>
      <c r="C284" s="1"/>
    </row>
    <row r="285" spans="1:3" x14ac:dyDescent="0.25">
      <c r="A285" s="2" t="str">
        <f>([3]UKBuilding_List!A285)</f>
        <v>0518</v>
      </c>
      <c r="B285" s="3" t="str">
        <f>VLOOKUP(A285,[3]UKBuilding_List!$A$1:$D$376,3,FALSE)</f>
        <v>BBSRB Generator Building</v>
      </c>
      <c r="C285" s="1"/>
    </row>
    <row r="286" spans="1:3" x14ac:dyDescent="0.25">
      <c r="A286" s="2" t="str">
        <f>([3]UKBuilding_List!A286)</f>
        <v>0564</v>
      </c>
      <c r="B286" s="3" t="str">
        <f>VLOOKUP(A286,[3]UKBuilding_List!$A$1:$D$376,3,FALSE)</f>
        <v>630 South Broadway</v>
      </c>
      <c r="C286" s="1"/>
    </row>
    <row r="287" spans="1:3" x14ac:dyDescent="0.25">
      <c r="A287" s="2" t="str">
        <f>([3]UKBuilding_List!A287)</f>
        <v>0565</v>
      </c>
      <c r="B287" s="3" t="str">
        <f>VLOOKUP(A287,[3]UKBuilding_List!$A$1:$D$376,3,FALSE)</f>
        <v>John T. Smith Hall</v>
      </c>
      <c r="C287" s="1"/>
    </row>
    <row r="288" spans="1:3" x14ac:dyDescent="0.25">
      <c r="A288" s="2" t="str">
        <f>([3]UKBuilding_List!A288)</f>
        <v>0566</v>
      </c>
      <c r="B288" s="3" t="str">
        <f>VLOOKUP(A288,[3]UKBuilding_List!$A$1:$D$376,3,FALSE)</f>
        <v>Dale E. Baldwin Hall</v>
      </c>
      <c r="C288" s="1"/>
    </row>
    <row r="289" spans="1:3" x14ac:dyDescent="0.25">
      <c r="A289" s="2" t="str">
        <f>([3]UKBuilding_List!A289)</f>
        <v>0567</v>
      </c>
      <c r="B289" s="3" t="str">
        <f>VLOOKUP(A289,[3]UKBuilding_List!$A$1:$D$376,3,FALSE)</f>
        <v>Margaret Ingels Hall</v>
      </c>
      <c r="C289" s="1"/>
    </row>
    <row r="290" spans="1:3" x14ac:dyDescent="0.25">
      <c r="A290" s="2" t="str">
        <f>([3]UKBuilding_List!A290)</f>
        <v>0568</v>
      </c>
      <c r="B290" s="3" t="str">
        <f>VLOOKUP(A290,[3]UKBuilding_List!$A$1:$D$376,3,FALSE)</f>
        <v>David P. Roselle Hall</v>
      </c>
      <c r="C290" s="1"/>
    </row>
    <row r="291" spans="1:3" x14ac:dyDescent="0.25">
      <c r="A291" s="2" t="str">
        <f>([3]UKBuilding_List!A291)</f>
        <v>0571</v>
      </c>
      <c r="B291" s="3" t="str">
        <f>VLOOKUP(A291,[3]UKBuilding_List!$A$1:$D$376,3,FALSE)</f>
        <v>Parking Structure #6</v>
      </c>
      <c r="C291" s="1"/>
    </row>
    <row r="292" spans="1:3" x14ac:dyDescent="0.25">
      <c r="A292" s="2" t="str">
        <f>([3]UKBuilding_List!A292)</f>
        <v>0572</v>
      </c>
      <c r="B292" s="3" t="str">
        <f>VLOOKUP(A292,[3]UKBuilding_List!$A$1:$D$376,3,FALSE)</f>
        <v>Parking Structure #7</v>
      </c>
      <c r="C292" s="1"/>
    </row>
    <row r="293" spans="1:3" x14ac:dyDescent="0.25">
      <c r="A293" s="2" t="str">
        <f>([3]UKBuilding_List!A293)</f>
        <v>0582</v>
      </c>
      <c r="B293" s="3" t="str">
        <f>VLOOKUP(A293,[3]UKBuilding_List!$A$1:$D$376,3,FALSE)</f>
        <v>University Health Service</v>
      </c>
      <c r="C293" s="1"/>
    </row>
    <row r="294" spans="1:3" x14ac:dyDescent="0.25">
      <c r="A294" s="2" t="str">
        <f>([3]UKBuilding_List!A294)</f>
        <v>0585</v>
      </c>
      <c r="B294" s="3" t="str">
        <f>VLOOKUP(A294,[3]UKBuilding_List!$A$1:$D$376,3,FALSE)</f>
        <v>Baseball Training Pavilion</v>
      </c>
      <c r="C294" s="1"/>
    </row>
    <row r="295" spans="1:3" x14ac:dyDescent="0.25">
      <c r="A295" s="2" t="str">
        <f>([3]UKBuilding_List!A295)</f>
        <v>0592</v>
      </c>
      <c r="B295" s="3" t="str">
        <f>VLOOKUP(A295,[3]UKBuilding_List!$A$1:$D$376,3,FALSE)</f>
        <v>Storage Shed</v>
      </c>
      <c r="C295" s="1"/>
    </row>
    <row r="296" spans="1:3" x14ac:dyDescent="0.25">
      <c r="A296" s="2" t="str">
        <f>([3]UKBuilding_List!A296)</f>
        <v>0596</v>
      </c>
      <c r="B296" s="3" t="str">
        <f>VLOOKUP(A296,[3]UKBuilding_List!$A$1:$D$376,3,FALSE)</f>
        <v>Lee T. Todd, Jr. Building</v>
      </c>
      <c r="C296" s="1"/>
    </row>
    <row r="297" spans="1:3" x14ac:dyDescent="0.25">
      <c r="A297" s="2" t="str">
        <f>([3]UKBuilding_List!A297)</f>
        <v>0601</v>
      </c>
      <c r="B297" s="3" t="str">
        <f>VLOOKUP(A297,[3]UKBuilding_List!$A$1:$D$376,3,FALSE)</f>
        <v>Parking Structure #8</v>
      </c>
      <c r="C297" s="1"/>
    </row>
    <row r="298" spans="1:3" x14ac:dyDescent="0.25">
      <c r="A298" s="2" t="str">
        <f>([3]UKBuilding_List!A298)</f>
        <v>0602</v>
      </c>
      <c r="B298" s="3" t="str">
        <f>VLOOKUP(A298,[3]UKBuilding_List!$A$1:$D$376,3,FALSE)</f>
        <v>Pavilion A</v>
      </c>
      <c r="C298" s="1"/>
    </row>
    <row r="299" spans="1:3" x14ac:dyDescent="0.25">
      <c r="A299" s="2" t="str">
        <f>([3]UKBuilding_List!A299)</f>
        <v>0604</v>
      </c>
      <c r="B299" s="3" t="str">
        <f>VLOOKUP(A299,[3]UKBuilding_List!$A$1:$D$376,3,FALSE)</f>
        <v>Joe Craft Center</v>
      </c>
      <c r="C299" s="1"/>
    </row>
    <row r="300" spans="1:3" x14ac:dyDescent="0.25">
      <c r="A300" s="2" t="str">
        <f>([3]UKBuilding_List!A300)</f>
        <v>0611</v>
      </c>
      <c r="B300" s="3" t="str">
        <f>VLOOKUP(A300,[3]UKBuilding_List!$A$1:$D$376,3,FALSE)</f>
        <v>Medical Office Building (Samaritan)</v>
      </c>
      <c r="C300" s="1"/>
    </row>
    <row r="301" spans="1:3" x14ac:dyDescent="0.25">
      <c r="A301" s="2" t="str">
        <f>([3]UKBuilding_List!A301)</f>
        <v>0612</v>
      </c>
      <c r="B301" s="3" t="str">
        <f>VLOOKUP(A301,[3]UKBuilding_List!$A$1:$D$376,3,FALSE)</f>
        <v>Samaritan Chiller Building</v>
      </c>
      <c r="C301" s="1"/>
    </row>
    <row r="302" spans="1:3" x14ac:dyDescent="0.25">
      <c r="A302" s="2" t="str">
        <f>([3]UKBuilding_List!A302)</f>
        <v>0613</v>
      </c>
      <c r="B302" s="3" t="str">
        <f>VLOOKUP(A302,[3]UKBuilding_List!$A$1:$D$376,3,FALSE)</f>
        <v>Samaritan Parking Structure</v>
      </c>
      <c r="C302" s="1"/>
    </row>
    <row r="303" spans="1:3" x14ac:dyDescent="0.25">
      <c r="A303" s="2" t="str">
        <f>([3]UKBuilding_List!A303)</f>
        <v>0616</v>
      </c>
      <c r="B303" s="3" t="str">
        <f>VLOOKUP(A303,[3]UKBuilding_List!$A$1:$D$376,3,FALSE)</f>
        <v>Seaton Center Storage</v>
      </c>
      <c r="C303" s="1"/>
    </row>
    <row r="304" spans="1:3" x14ac:dyDescent="0.25">
      <c r="A304" s="2" t="str">
        <f>([3]UKBuilding_List!A304)</f>
        <v>0618</v>
      </c>
      <c r="B304" s="3" t="str">
        <f>VLOOKUP(A304,[3]UKBuilding_List!$A$1:$D$376,3,FALSE)</f>
        <v>MacAdam Student Observatory</v>
      </c>
      <c r="C304" s="1"/>
    </row>
    <row r="305" spans="1:3" x14ac:dyDescent="0.25">
      <c r="A305" s="2" t="str">
        <f>([3]UKBuilding_List!A305)</f>
        <v>0633</v>
      </c>
      <c r="B305" s="3" t="str">
        <f>VLOOKUP(A305,[3]UKBuilding_List!$A$1:$D$376,3,FALSE)</f>
        <v>Davis Marksbury Building</v>
      </c>
      <c r="C305" s="1"/>
    </row>
    <row r="306" spans="1:3" x14ac:dyDescent="0.25">
      <c r="A306" s="2" t="str">
        <f>([3]UKBuilding_List!A306)</f>
        <v>0644</v>
      </c>
      <c r="B306" s="3" t="str">
        <f>VLOOKUP(A306,[3]UKBuilding_List!$A$1:$D$376,3,FALSE)</f>
        <v>Wildcat Coal Lodge</v>
      </c>
      <c r="C306" s="1"/>
    </row>
    <row r="307" spans="1:3" x14ac:dyDescent="0.25">
      <c r="A307" s="2" t="str">
        <f>([3]UKBuilding_List!A307)</f>
        <v>0651</v>
      </c>
      <c r="B307" s="3" t="str">
        <f>VLOOKUP(A307,[3]UKBuilding_List!$A$1:$D$376,3,FALSE)</f>
        <v>Mandrell Hall</v>
      </c>
      <c r="C307" s="1"/>
    </row>
    <row r="308" spans="1:3" x14ac:dyDescent="0.25">
      <c r="A308" s="2" t="str">
        <f>([3]UKBuilding_List!A308)</f>
        <v>0652</v>
      </c>
      <c r="B308" s="3" t="str">
        <f>VLOOKUP(A308,[3]UKBuilding_List!$A$1:$D$376,3,FALSE)</f>
        <v>Bosworth Hall</v>
      </c>
      <c r="C308" s="1"/>
    </row>
    <row r="309" spans="1:3" x14ac:dyDescent="0.25">
      <c r="A309" s="2" t="str">
        <f>([3]UKBuilding_List!A309)</f>
        <v>0653</v>
      </c>
      <c r="B309" s="3" t="str">
        <f>VLOOKUP(A309,[3]UKBuilding_List!$A$1:$D$376,3,FALSE)</f>
        <v>Sanders Hall</v>
      </c>
      <c r="C309" s="1"/>
    </row>
    <row r="310" spans="1:3" x14ac:dyDescent="0.25">
      <c r="A310" s="2" t="str">
        <f>([3]UKBuilding_List!A310)</f>
        <v>0654</v>
      </c>
      <c r="B310" s="3" t="str">
        <f>VLOOKUP(A310,[3]UKBuilding_List!$A$1:$D$376,3,FALSE)</f>
        <v>Building 100</v>
      </c>
      <c r="C310" s="1"/>
    </row>
    <row r="311" spans="1:3" x14ac:dyDescent="0.25">
      <c r="A311" s="2" t="str">
        <f>([3]UKBuilding_List!A311)</f>
        <v>0655</v>
      </c>
      <c r="B311" s="3" t="str">
        <f>VLOOKUP(A311,[3]UKBuilding_List!$A$1:$D$376,3,FALSE)</f>
        <v>Building 200</v>
      </c>
      <c r="C311" s="1"/>
    </row>
    <row r="312" spans="1:3" x14ac:dyDescent="0.25">
      <c r="A312" s="2" t="str">
        <f>([3]UKBuilding_List!A312)</f>
        <v>0656</v>
      </c>
      <c r="B312" s="3" t="str">
        <f>VLOOKUP(A312,[3]UKBuilding_List!$A$1:$D$376,3,FALSE)</f>
        <v>Building 300</v>
      </c>
      <c r="C312" s="1"/>
    </row>
    <row r="313" spans="1:3" x14ac:dyDescent="0.25">
      <c r="A313" s="2" t="str">
        <f>([3]UKBuilding_List!A313)</f>
        <v>0657</v>
      </c>
      <c r="B313" s="3" t="str">
        <f>VLOOKUP(A313,[3]UKBuilding_List!$A$1:$D$376,3,FALSE)</f>
        <v>Building 400</v>
      </c>
      <c r="C313" s="1"/>
    </row>
    <row r="314" spans="1:3" x14ac:dyDescent="0.25">
      <c r="A314" s="2" t="str">
        <f>([3]UKBuilding_List!A314)</f>
        <v>0658</v>
      </c>
      <c r="B314" s="3" t="str">
        <f>VLOOKUP(A314,[3]UKBuilding_List!$A$1:$D$376,3,FALSE)</f>
        <v>Maintenance Bldg.</v>
      </c>
      <c r="C314" s="1"/>
    </row>
    <row r="315" spans="1:3" x14ac:dyDescent="0.25">
      <c r="A315" s="2" t="str">
        <f>([3]UKBuilding_List!A315)</f>
        <v>0659</v>
      </c>
      <c r="B315" s="3" t="str">
        <f>VLOOKUP(A315,[3]UKBuilding_List!$A$1:$D$376,3,FALSE)</f>
        <v>Gas Building</v>
      </c>
      <c r="C315" s="1"/>
    </row>
    <row r="316" spans="1:3" x14ac:dyDescent="0.25">
      <c r="A316" s="2" t="str">
        <f>([3]UKBuilding_List!A316)</f>
        <v>0660</v>
      </c>
      <c r="B316" s="3" t="str">
        <f>VLOOKUP(A316,[3]UKBuilding_List!$A$1:$D$376,3,FALSE)</f>
        <v>Maxwelton Ct. Apts #1</v>
      </c>
      <c r="C316" s="1"/>
    </row>
    <row r="317" spans="1:3" x14ac:dyDescent="0.25">
      <c r="A317" s="2" t="str">
        <f>([3]UKBuilding_List!A317)</f>
        <v>0661</v>
      </c>
      <c r="B317" s="3" t="str">
        <f>VLOOKUP(A317,[3]UKBuilding_List!$A$1:$D$376,3,FALSE)</f>
        <v>Maxwelton Ct. Apts #2</v>
      </c>
      <c r="C317" s="1"/>
    </row>
    <row r="318" spans="1:3" x14ac:dyDescent="0.25">
      <c r="A318" s="2" t="str">
        <f>([3]UKBuilding_List!A318)</f>
        <v>0662</v>
      </c>
      <c r="B318" s="3" t="str">
        <f>VLOOKUP(A318,[3]UKBuilding_List!$A$1:$D$376,3,FALSE)</f>
        <v>Maxwelton Ct. Apts #3</v>
      </c>
      <c r="C318" s="1"/>
    </row>
    <row r="319" spans="1:3" x14ac:dyDescent="0.25">
      <c r="A319" s="2" t="str">
        <f>([3]UKBuilding_List!A319)</f>
        <v>0663</v>
      </c>
      <c r="B319" s="3" t="str">
        <f>VLOOKUP(A319,[3]UKBuilding_List!$A$1:$D$376,3,FALSE)</f>
        <v>Maxwelton Ct. Apts #4</v>
      </c>
      <c r="C319" s="1"/>
    </row>
    <row r="320" spans="1:3" x14ac:dyDescent="0.25">
      <c r="A320" s="2" t="str">
        <f>([3]UKBuilding_List!A320)</f>
        <v>0664</v>
      </c>
      <c r="B320" s="3" t="str">
        <f>VLOOKUP(A320,[3]UKBuilding_List!$A$1:$D$376,3,FALSE)</f>
        <v>Maxwelton Ct. Apts #5</v>
      </c>
      <c r="C320" s="1"/>
    </row>
    <row r="321" spans="1:3" x14ac:dyDescent="0.25">
      <c r="A321" s="2" t="str">
        <f>([3]UKBuilding_List!A321)</f>
        <v>0665</v>
      </c>
      <c r="B321" s="3" t="str">
        <f>VLOOKUP(A321,[3]UKBuilding_List!$A$1:$D$376,3,FALSE)</f>
        <v>Maxwelton Ct. Apts #6</v>
      </c>
      <c r="C321" s="1"/>
    </row>
    <row r="322" spans="1:3" x14ac:dyDescent="0.25">
      <c r="A322" s="2" t="str">
        <f>([3]UKBuilding_List!A322)</f>
        <v>0666</v>
      </c>
      <c r="B322" s="3" t="str">
        <f>VLOOKUP(A322,[3]UKBuilding_List!$A$1:$D$376,3,FALSE)</f>
        <v>Maxwelton Ct. Apts #7</v>
      </c>
      <c r="C322" s="1"/>
    </row>
    <row r="323" spans="1:3" x14ac:dyDescent="0.25">
      <c r="A323" s="2" t="str">
        <f>([3]UKBuilding_List!A323)</f>
        <v>0667</v>
      </c>
      <c r="B323" s="3" t="str">
        <f>VLOOKUP(A323,[3]UKBuilding_List!$A$1:$D$376,3,FALSE)</f>
        <v>Maxwelton Ct. Apts #8</v>
      </c>
      <c r="C323" s="1"/>
    </row>
    <row r="324" spans="1:3" x14ac:dyDescent="0.25">
      <c r="A324" s="2" t="str">
        <f>([3]UKBuilding_List!A324)</f>
        <v>0668</v>
      </c>
      <c r="B324" s="3" t="str">
        <f>VLOOKUP(A324,[3]UKBuilding_List!$A$1:$D$376,3,FALSE)</f>
        <v>Maxwelton Ct. Apts #9</v>
      </c>
      <c r="C324" s="1"/>
    </row>
    <row r="325" spans="1:3" x14ac:dyDescent="0.25">
      <c r="A325" s="2" t="str">
        <f>([3]UKBuilding_List!A325)</f>
        <v>0669</v>
      </c>
      <c r="B325" s="3" t="str">
        <f>VLOOKUP(A325,[3]UKBuilding_List!$A$1:$D$376,3,FALSE)</f>
        <v>Maxwelton Ct. Apts #10</v>
      </c>
      <c r="C325" s="1"/>
    </row>
    <row r="326" spans="1:3" x14ac:dyDescent="0.25">
      <c r="A326" s="2" t="str">
        <f>([3]UKBuilding_List!A326)</f>
        <v>0670</v>
      </c>
      <c r="B326" s="3" t="str">
        <f>VLOOKUP(A326,[3]UKBuilding_List!$A$1:$D$376,3,FALSE)</f>
        <v>Maxwelton Ct. Apts #11</v>
      </c>
      <c r="C326" s="1"/>
    </row>
    <row r="327" spans="1:3" x14ac:dyDescent="0.25">
      <c r="A327" s="2" t="str">
        <f>([3]UKBuilding_List!A327)</f>
        <v>0671</v>
      </c>
      <c r="B327" s="3" t="str">
        <f>VLOOKUP(A327,[3]UKBuilding_List!$A$1:$D$376,3,FALSE)</f>
        <v>Maxwelton Ct. Apts #12</v>
      </c>
      <c r="C327" s="1"/>
    </row>
    <row r="328" spans="1:3" x14ac:dyDescent="0.25">
      <c r="A328" s="2" t="str">
        <f>([3]UKBuilding_List!A328)</f>
        <v>0672</v>
      </c>
      <c r="B328" s="3" t="str">
        <f>VLOOKUP(A328,[3]UKBuilding_List!$A$1:$D$376,3,FALSE)</f>
        <v>Maxwelton Ct. Apts #13</v>
      </c>
      <c r="C328" s="1"/>
    </row>
    <row r="329" spans="1:3" x14ac:dyDescent="0.25">
      <c r="A329" s="2" t="str">
        <f>([3]UKBuilding_List!A329)</f>
        <v>0673</v>
      </c>
      <c r="B329" s="3" t="str">
        <f>VLOOKUP(A329,[3]UKBuilding_List!$A$1:$D$376,3,FALSE)</f>
        <v>Maxwelton Ct. Apts #14</v>
      </c>
      <c r="C329" s="1"/>
    </row>
    <row r="330" spans="1:3" x14ac:dyDescent="0.25">
      <c r="A330" s="2" t="str">
        <f>([3]UKBuilding_List!A330)</f>
        <v>0674</v>
      </c>
      <c r="B330" s="3" t="str">
        <f>VLOOKUP(A330,[3]UKBuilding_List!$A$1:$D$376,3,FALSE)</f>
        <v>Maxwelton Ct. Apts #15</v>
      </c>
      <c r="C330" s="1"/>
    </row>
    <row r="331" spans="1:3" x14ac:dyDescent="0.25">
      <c r="A331" s="2" t="str">
        <f>([3]UKBuilding_List!A331)</f>
        <v>0675</v>
      </c>
      <c r="B331" s="3" t="str">
        <f>VLOOKUP(A331,[3]UKBuilding_List!$A$1:$D$376,3,FALSE)</f>
        <v>Maxwelton Ct. Apts #16</v>
      </c>
      <c r="C331" s="1"/>
    </row>
    <row r="332" spans="1:3" x14ac:dyDescent="0.25">
      <c r="A332" s="2" t="str">
        <f>([3]UKBuilding_List!A332)</f>
        <v>0676</v>
      </c>
      <c r="B332" s="3" t="str">
        <f>VLOOKUP(A332,[3]UKBuilding_List!$A$1:$D$376,3,FALSE)</f>
        <v>Bill Gatton Student Center</v>
      </c>
      <c r="C332" s="1"/>
    </row>
    <row r="333" spans="1:3" x14ac:dyDescent="0.25">
      <c r="A333" s="2" t="str">
        <f>([3]UKBuilding_List!A333)</f>
        <v>0677</v>
      </c>
      <c r="B333" s="3" t="str">
        <f>VLOOKUP(A333,[3]UKBuilding_List!$A$1:$D$376,3,FALSE)</f>
        <v>University Flats</v>
      </c>
      <c r="C333" s="1"/>
    </row>
    <row r="334" spans="1:3" x14ac:dyDescent="0.25">
      <c r="A334" s="2" t="str">
        <f>([3]UKBuilding_List!A334)</f>
        <v>0678</v>
      </c>
      <c r="B334" s="3" t="str">
        <f>VLOOKUP(A334,[3]UKBuilding_List!$A$1:$D$376,3,FALSE)</f>
        <v>Lewis Hall</v>
      </c>
      <c r="C334" s="1"/>
    </row>
    <row r="335" spans="1:3" x14ac:dyDescent="0.25">
      <c r="A335" s="2" t="str">
        <f>([3]UKBuilding_List!A335)</f>
        <v>0679</v>
      </c>
      <c r="B335" s="3" t="str">
        <f>VLOOKUP(A335,[3]UKBuilding_List!$A$1:$D$376,3,FALSE)</f>
        <v>Healthy Kentucky Research Building</v>
      </c>
      <c r="C335" s="1"/>
    </row>
    <row r="336" spans="1:3" x14ac:dyDescent="0.25">
      <c r="A336" s="2" t="str">
        <f>([3]UKBuilding_List!A336)</f>
        <v>0682</v>
      </c>
      <c r="B336" s="3" t="str">
        <f>VLOOKUP(A336,[3]UKBuilding_List!$A$1:$D$376,3,FALSE)</f>
        <v>Kentucky Proud Park</v>
      </c>
      <c r="C336" s="1"/>
    </row>
    <row r="337" spans="1:3" x14ac:dyDescent="0.25">
      <c r="A337" s="2" t="str">
        <f>([3]UKBuilding_List!A337)</f>
        <v>0690</v>
      </c>
      <c r="B337" s="3" t="str">
        <f>VLOOKUP(A337,[3]UKBuilding_List!$A$1:$D$376,3,FALSE)</f>
        <v>441 Rose Ln</v>
      </c>
      <c r="C337" s="1"/>
    </row>
    <row r="338" spans="1:3" x14ac:dyDescent="0.25">
      <c r="A338" s="2" t="str">
        <f>([3]UKBuilding_List!A338)</f>
        <v>0695</v>
      </c>
      <c r="B338" s="3" t="str">
        <f>VLOOKUP(A338,[3]UKBuilding_List!$A$1:$D$376,3,FALSE)</f>
        <v>Blue Lot Bus Shelter</v>
      </c>
      <c r="C338" s="1"/>
    </row>
    <row r="339" spans="1:3" x14ac:dyDescent="0.25">
      <c r="A339" s="2" t="str">
        <f>([3]UKBuilding_List!A339)</f>
        <v>0698</v>
      </c>
      <c r="B339" s="3" t="str">
        <f>VLOOKUP(A339,[3]UKBuilding_List!$A$1:$D$376,3,FALSE)</f>
        <v>Waller Healthcare Annex #1</v>
      </c>
      <c r="C339" s="1"/>
    </row>
    <row r="340" spans="1:3" x14ac:dyDescent="0.25">
      <c r="A340" s="2" t="str">
        <f>([3]UKBuilding_List!A340)</f>
        <v>0699</v>
      </c>
      <c r="B340" s="3" t="str">
        <f>VLOOKUP(A340,[3]UKBuilding_List!$A$1:$D$376,3,FALSE)</f>
        <v>Waller Healthcare Annex #2</v>
      </c>
      <c r="C340" s="1"/>
    </row>
    <row r="341" spans="1:3" x14ac:dyDescent="0.25">
      <c r="A341" s="2" t="str">
        <f>([3]UKBuilding_List!A341)</f>
        <v>0702</v>
      </c>
      <c r="B341" s="3" t="str">
        <f>VLOOKUP(A341,[3]UKBuilding_List!$A$1:$D$376,3,FALSE)</f>
        <v>Soccer Support Building</v>
      </c>
      <c r="C341" s="1"/>
    </row>
    <row r="342" spans="1:3" x14ac:dyDescent="0.25">
      <c r="A342" s="2" t="str">
        <f>([3]UKBuilding_List!A342)</f>
        <v>0703</v>
      </c>
      <c r="B342" s="3" t="str">
        <f>VLOOKUP(A342,[3]UKBuilding_List!$A$1:$D$376,3,FALSE)</f>
        <v>Senior Center</v>
      </c>
      <c r="C342" s="1"/>
    </row>
    <row r="343" spans="1:3" x14ac:dyDescent="0.25">
      <c r="A343" s="2" t="str">
        <f>([3]UKBuilding_List!A343)</f>
        <v>0708</v>
      </c>
      <c r="B343" s="3" t="str">
        <f>VLOOKUP(A343,[3]UKBuilding_List!$A$1:$D$376,3,FALSE)</f>
        <v>Kiln Enclosure Building</v>
      </c>
      <c r="C343" s="1"/>
    </row>
    <row r="344" spans="1:3" x14ac:dyDescent="0.25">
      <c r="A344" s="2" t="str">
        <f>([3]UKBuilding_List!A344)</f>
        <v>0711</v>
      </c>
      <c r="B344" s="3" t="str">
        <f>VLOOKUP(A344,[3]UKBuilding_List!$A$1:$D$376,3,FALSE)</f>
        <v>Orange Lot Bus Shelter</v>
      </c>
      <c r="C344" s="1"/>
    </row>
    <row r="345" spans="1:3" x14ac:dyDescent="0.25">
      <c r="A345" s="2" t="str">
        <f>([3]UKBuilding_List!A345)</f>
        <v>0712</v>
      </c>
      <c r="B345" s="3" t="str">
        <f>VLOOKUP(A345,[3]UKBuilding_List!$A$1:$D$376,3,FALSE)</f>
        <v>430 Transylvania Park</v>
      </c>
      <c r="C345" s="1"/>
    </row>
    <row r="346" spans="1:3" x14ac:dyDescent="0.25">
      <c r="A346" s="2" t="str">
        <f>([3]UKBuilding_List!A346)</f>
        <v>0713</v>
      </c>
      <c r="B346" s="3" t="str">
        <f>VLOOKUP(A346,[3]UKBuilding_List!$A$1:$D$376,3,FALSE)</f>
        <v>463 Rose Ln</v>
      </c>
      <c r="C346" s="1"/>
    </row>
    <row r="347" spans="1:3" x14ac:dyDescent="0.25">
      <c r="A347" s="2" t="str">
        <f>([3]UKBuilding_List!A347)</f>
        <v>0715</v>
      </c>
      <c r="B347" s="3" t="str">
        <f>VLOOKUP(A347,[3]UKBuilding_List!$A$1:$D$376,3,FALSE)</f>
        <v>600 S Broadway</v>
      </c>
      <c r="C347" s="1"/>
    </row>
    <row r="348" spans="1:3" x14ac:dyDescent="0.25">
      <c r="A348" s="2" t="str">
        <f>([3]UKBuilding_List!A348)</f>
        <v>0717</v>
      </c>
      <c r="B348" s="3" t="str">
        <f>VLOOKUP(A348,[3]UKBuilding_List!$A$1:$D$376,3,FALSE)</f>
        <v>156 Leader Ave</v>
      </c>
      <c r="C348" s="1"/>
    </row>
    <row r="349" spans="1:3" x14ac:dyDescent="0.25">
      <c r="A349" s="2" t="str">
        <f>([3]UKBuilding_List!A349)</f>
        <v>0718</v>
      </c>
      <c r="B349" s="3" t="str">
        <f>VLOOKUP(A349,[3]UKBuilding_List!$A$1:$D$376,3,FALSE)</f>
        <v>125 State St</v>
      </c>
      <c r="C349" s="1"/>
    </row>
    <row r="350" spans="1:3" x14ac:dyDescent="0.25">
      <c r="A350" s="2">
        <f>([3]UKBuilding_List!A350)</f>
        <v>1200</v>
      </c>
      <c r="B350" s="3" t="str">
        <f>VLOOKUP(A350,[3]UKBuilding_List!$A$1:$D$376,3,FALSE)</f>
        <v>Electric Substation #1</v>
      </c>
      <c r="C350" s="1"/>
    </row>
    <row r="351" spans="1:3" x14ac:dyDescent="0.25">
      <c r="A351" s="2">
        <f>([3]UKBuilding_List!A351)</f>
        <v>1201</v>
      </c>
      <c r="B351" s="3" t="str">
        <f>VLOOKUP(A351,[3]UKBuilding_List!$A$1:$D$376,3,FALSE)</f>
        <v>Electric Substation #3</v>
      </c>
      <c r="C351" s="1"/>
    </row>
    <row r="352" spans="1:3" x14ac:dyDescent="0.25">
      <c r="A352" s="2">
        <f>([3]UKBuilding_List!A352)</f>
        <v>2100</v>
      </c>
      <c r="B352" s="3" t="str">
        <f>VLOOKUP(A352,[3]UKBuilding_List!$A$1:$D$376,3,FALSE)</f>
        <v>Alpha Chi Omega Sorority</v>
      </c>
      <c r="C352" s="1"/>
    </row>
    <row r="353" spans="1:3" x14ac:dyDescent="0.25">
      <c r="A353" s="2">
        <f>([3]UKBuilding_List!A353)</f>
        <v>2101</v>
      </c>
      <c r="B353" s="3" t="str">
        <f>VLOOKUP(A353,[3]UKBuilding_List!$A$1:$D$376,3,FALSE)</f>
        <v>Beta Theta Pi Fraternity</v>
      </c>
      <c r="C353" s="1"/>
    </row>
    <row r="354" spans="1:3" x14ac:dyDescent="0.25">
      <c r="A354" s="2">
        <f>([3]UKBuilding_List!A354)</f>
        <v>2102</v>
      </c>
      <c r="B354" s="3" t="str">
        <f>VLOOKUP(A354,[3]UKBuilding_List!$A$1:$D$376,3,FALSE)</f>
        <v>New Kappa Alpha Theta Sorority</v>
      </c>
      <c r="C354" s="1"/>
    </row>
    <row r="355" spans="1:3" x14ac:dyDescent="0.25">
      <c r="A355" s="2">
        <f>([3]UKBuilding_List!A355)</f>
        <v>2103</v>
      </c>
      <c r="B355" s="3" t="str">
        <f>VLOOKUP(A355,[3]UKBuilding_List!$A$1:$D$376,3,FALSE)</f>
        <v>Phi Kappa Tau</v>
      </c>
      <c r="C355" s="1"/>
    </row>
    <row r="356" spans="1:3" x14ac:dyDescent="0.25">
      <c r="A356" s="2" t="str">
        <f>([3]UKBuilding_List!A356)</f>
        <v>8633</v>
      </c>
      <c r="B356" s="3" t="str">
        <f>VLOOKUP(A356,[3]UKBuilding_List!$A$1:$D$376,3,FALSE)</f>
        <v>UK HealthCare Good Samaritan Hospital</v>
      </c>
      <c r="C356" s="1"/>
    </row>
    <row r="357" spans="1:3" x14ac:dyDescent="0.25">
      <c r="A357" s="2" t="str">
        <f>([3]UKBuilding_List!A357)</f>
        <v>9127</v>
      </c>
      <c r="B357" s="3" t="str">
        <f>VLOOKUP(A357,[3]UKBuilding_List!$A$1:$D$376,3,FALSE)</f>
        <v>1101 S. Limestone</v>
      </c>
      <c r="C357" s="1"/>
    </row>
    <row r="358" spans="1:3" x14ac:dyDescent="0.25">
      <c r="A358" s="2" t="str">
        <f>([3]UKBuilding_List!A358)</f>
        <v>9766</v>
      </c>
      <c r="B358" s="3" t="str">
        <f>VLOOKUP(A358,[3]UKBuilding_List!$A$1:$D$376,3,FALSE)</f>
        <v xml:space="preserve">New Equine Analytical Chemistry Lab      </v>
      </c>
      <c r="C358" s="1"/>
    </row>
    <row r="359" spans="1:3" x14ac:dyDescent="0.25">
      <c r="A359" s="2" t="str">
        <f>([3]UKBuilding_List!A359)</f>
        <v>9768</v>
      </c>
      <c r="B359" s="3" t="str">
        <f>VLOOKUP(A359,[3]UKBuilding_List!$A$1:$D$376,3,FALSE)</f>
        <v>531 Wellington Way</v>
      </c>
      <c r="C359" s="1"/>
    </row>
    <row r="360" spans="1:3" x14ac:dyDescent="0.25">
      <c r="A360" s="2" t="str">
        <f>([3]UKBuilding_List!A360)</f>
        <v>9772</v>
      </c>
      <c r="B360" s="3" t="str">
        <f>VLOOKUP(A360,[3]UKBuilding_List!$A$1:$D$376,3,FALSE)</f>
        <v>1221 S. Broadway</v>
      </c>
      <c r="C360" s="1"/>
    </row>
    <row r="361" spans="1:3" x14ac:dyDescent="0.25">
      <c r="A361" s="2">
        <f>([3]UKBuilding_List!A361)</f>
        <v>9813</v>
      </c>
      <c r="B361" s="3" t="str">
        <f>VLOOKUP(A361,[3]UKBuilding_List!$A$1:$D$376,3,FALSE)</f>
        <v>Child Development Center of the Bluegrass, Inc.</v>
      </c>
      <c r="C361" s="1"/>
    </row>
    <row r="362" spans="1:3" x14ac:dyDescent="0.25">
      <c r="A362" s="2" t="str">
        <f>([3]UKBuilding_List!A362)</f>
        <v>9853</v>
      </c>
      <c r="B362" s="3" t="str">
        <f>VLOOKUP(A362,[3]UKBuilding_List!$A$1:$D$376,3,FALSE)</f>
        <v>Shriners Hospitals for Children Medical Center - Lexington</v>
      </c>
      <c r="C362" s="1"/>
    </row>
    <row r="363" spans="1:3" x14ac:dyDescent="0.25">
      <c r="A363" s="2" t="str">
        <f>([3]UKBuilding_List!A363)</f>
        <v>9854</v>
      </c>
      <c r="B363" s="3" t="str">
        <f>VLOOKUP(A363,[3]UKBuilding_List!$A$1:$D$376,3,FALSE)</f>
        <v>Anthropology Research Building</v>
      </c>
      <c r="C363" s="1"/>
    </row>
    <row r="364" spans="1:3" x14ac:dyDescent="0.25">
      <c r="A364" s="2" t="str">
        <f>([3]UKBuilding_List!A364)</f>
        <v>9861</v>
      </c>
      <c r="B364" s="3" t="str">
        <f>VLOOKUP(A364,[3]UKBuilding_List!$A$1:$D$376,3,FALSE)</f>
        <v>845 Angliana Ave</v>
      </c>
      <c r="C364" s="1"/>
    </row>
    <row r="365" spans="1:3" x14ac:dyDescent="0.25">
      <c r="A365" s="2" t="str">
        <f>([3]UKBuilding_List!A365)</f>
        <v>9873</v>
      </c>
      <c r="B365" s="3" t="str">
        <f>VLOOKUP(A365,[3]UKBuilding_List!$A$1:$D$376,3,FALSE)</f>
        <v>UKHC Midwife Clinic</v>
      </c>
      <c r="C365" s="1"/>
    </row>
    <row r="366" spans="1:3" x14ac:dyDescent="0.25">
      <c r="A366" s="2" t="str">
        <f>([3]UKBuilding_List!A366)</f>
        <v>9875</v>
      </c>
      <c r="B366" s="3" t="str">
        <f>VLOOKUP(A366,[3]UKBuilding_List!$A$1:$D$376,3,FALSE)</f>
        <v>Vaughan Warehouse and Office</v>
      </c>
      <c r="C366" s="1"/>
    </row>
    <row r="367" spans="1:3" x14ac:dyDescent="0.25">
      <c r="A367" s="2" t="str">
        <f>([3]UKBuilding_List!A367)</f>
        <v>9876</v>
      </c>
      <c r="B367" s="3" t="str">
        <f>VLOOKUP(A367,[3]UKBuilding_List!$A$1:$D$376,3,FALSE)</f>
        <v>Vaughan Warehouse #1</v>
      </c>
      <c r="C367" s="1"/>
    </row>
    <row r="368" spans="1:3" x14ac:dyDescent="0.25">
      <c r="A368" s="2" t="str">
        <f>([3]UKBuilding_List!A368)</f>
        <v>9877</v>
      </c>
      <c r="B368" s="3" t="str">
        <f>VLOOKUP(A368,[3]UKBuilding_List!$A$1:$D$376,3,FALSE)</f>
        <v>Vaughan Warehouse #2</v>
      </c>
      <c r="C368" s="1"/>
    </row>
    <row r="369" spans="1:3" x14ac:dyDescent="0.25">
      <c r="A369" s="2" t="str">
        <f>([3]UKBuilding_List!A369)</f>
        <v>9878</v>
      </c>
      <c r="B369" s="3" t="str">
        <f>VLOOKUP(A369,[3]UKBuilding_List!$A$1:$D$376,3,FALSE)</f>
        <v>Vaughan Warehouse #7</v>
      </c>
      <c r="C369" s="1"/>
    </row>
    <row r="370" spans="1:3" x14ac:dyDescent="0.25">
      <c r="A370" s="2" t="str">
        <f>([3]UKBuilding_List!A370)</f>
        <v>9879</v>
      </c>
      <c r="B370" s="3" t="str">
        <f>VLOOKUP(A370,[3]UKBuilding_List!$A$1:$D$376,3,FALSE)</f>
        <v>Vaughan Warehouse #3</v>
      </c>
      <c r="C370" s="1"/>
    </row>
    <row r="371" spans="1:3" x14ac:dyDescent="0.25">
      <c r="A371" s="2" t="str">
        <f>([3]UKBuilding_List!A371)</f>
        <v>9881</v>
      </c>
      <c r="B371" s="3" t="str">
        <f>VLOOKUP(A371,[3]UKBuilding_List!$A$1:$D$376,3,FALSE)</f>
        <v>Vaughan Warehouse #4</v>
      </c>
      <c r="C371" s="1"/>
    </row>
    <row r="372" spans="1:3" x14ac:dyDescent="0.25">
      <c r="A372" s="2" t="str">
        <f>([3]UKBuilding_List!A372)</f>
        <v>9882</v>
      </c>
      <c r="B372" s="3" t="str">
        <f>VLOOKUP(A372,[3]UKBuilding_List!$A$1:$D$376,3,FALSE)</f>
        <v>Vaughan Warehouse #5</v>
      </c>
      <c r="C372" s="1"/>
    </row>
    <row r="373" spans="1:3" x14ac:dyDescent="0.25">
      <c r="A373" s="2" t="str">
        <f>([3]UKBuilding_List!A373)</f>
        <v>9925</v>
      </c>
      <c r="B373" s="3" t="str">
        <f>VLOOKUP(A373,[3]UKBuilding_List!$A$1:$D$376,3,FALSE)</f>
        <v>Alpha Phi Sorority</v>
      </c>
      <c r="C373" s="1"/>
    </row>
    <row r="374" spans="1:3" x14ac:dyDescent="0.25">
      <c r="A374" s="2" t="str">
        <f>([3]UKBuilding_List!A374)</f>
        <v>9983</v>
      </c>
      <c r="B374" s="3" t="str">
        <f>VLOOKUP(A374,[3]UKBuilding_List!$A$1:$D$376,3,FALSE)</f>
        <v>College of Medicine Building</v>
      </c>
      <c r="C374" s="1"/>
    </row>
    <row r="375" spans="1:3" x14ac:dyDescent="0.25">
      <c r="A375" s="2" t="str">
        <f>([3]UKBuilding_List!A375)</f>
        <v xml:space="preserve"> </v>
      </c>
      <c r="B375" s="3" t="str">
        <f>VLOOKUP(A375,[3]UKBuilding_List!$A$1:$D$376,3,FALSE)</f>
        <v xml:space="preserve"> 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3" t="str">
        <f>VLOOKUP(A403,[3]UKBuilding_List!$A$1:$D$376,3,FALSE)</f>
        <v xml:space="preserve"> </v>
      </c>
      <c r="C403" s="1"/>
    </row>
    <row r="404" spans="1:3" x14ac:dyDescent="0.25">
      <c r="A404" s="2">
        <f>([3]UKBuilding_List!A404)</f>
        <v>0</v>
      </c>
      <c r="B404" s="3" t="e">
        <f>VLOOKUP(A404,[3]UKBuilding_List!$A$1:$D$376,3,FALSE)</f>
        <v>#N/A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2020-04-08T17:20:44Z</dcterms:modified>
</cp:coreProperties>
</file>