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84" yWindow="360" windowWidth="25968" windowHeight="12456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Changes'!$A$1:$I$29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16" i="1" l="1"/>
  <c r="J16" i="1"/>
  <c r="E2" i="4" l="1"/>
  <c r="E1" i="4"/>
  <c r="B1" i="4"/>
  <c r="B2" i="4" l="1"/>
  <c r="M8" i="1" l="1"/>
  <c r="M9" i="1"/>
  <c r="M10" i="1"/>
  <c r="M11" i="1"/>
  <c r="M12" i="1"/>
  <c r="M13" i="1"/>
  <c r="M14" i="1"/>
  <c r="M15" i="1"/>
  <c r="M17" i="1"/>
  <c r="M18" i="1"/>
  <c r="M19" i="1"/>
  <c r="M21" i="1"/>
  <c r="M23" i="1"/>
  <c r="M24" i="1"/>
  <c r="M25" i="1"/>
  <c r="M26" i="1"/>
  <c r="M27" i="1"/>
  <c r="M28" i="1"/>
  <c r="M29" i="1"/>
  <c r="M30" i="1"/>
  <c r="M31" i="1"/>
  <c r="M32" i="1"/>
  <c r="M33" i="1"/>
  <c r="M6" i="1"/>
  <c r="J8" i="1"/>
  <c r="J9" i="1"/>
  <c r="J10" i="1"/>
  <c r="J11" i="1"/>
  <c r="J12" i="1"/>
  <c r="J13" i="1"/>
  <c r="J14" i="1"/>
  <c r="J15" i="1"/>
  <c r="J17" i="1"/>
  <c r="J18" i="1"/>
  <c r="J19" i="1"/>
  <c r="J21" i="1"/>
  <c r="J23" i="1"/>
  <c r="J24" i="1"/>
  <c r="J25" i="1"/>
  <c r="J26" i="1"/>
  <c r="J27" i="1"/>
  <c r="J28" i="1"/>
  <c r="J29" i="1"/>
  <c r="J30" i="1"/>
  <c r="J31" i="1"/>
  <c r="J32" i="1"/>
  <c r="J33" i="1"/>
  <c r="J6" i="1"/>
  <c r="H36" i="1" l="1"/>
  <c r="G36" i="1"/>
  <c r="M36" i="1" l="1"/>
  <c r="K2" i="1" s="1"/>
  <c r="J36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<sst xmlns="http://schemas.openxmlformats.org/spreadsheetml/2006/main" count="268" uniqueCount="140">
  <si>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</si>
  <si>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</si>
  <si>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</si>
  <si>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</si>
  <si>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</si>
  <si>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</si>
  <si>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</si>
  <si>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</si>
  <si>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</si>
  <si>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</si>
  <si>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</si>
  <si>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</si>
  <si>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</si>
  <si>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</si>
  <si>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</si>
  <si>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</si>
  <si>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</si>
  <si>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</si>
  <si>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</si>
  <si>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</si>
  <si>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</si>
  <si>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</si>
  <si>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</si>
  <si>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</si>
  <si>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</si>
  <si>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</si>
  <si>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</si>
  <si>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</si>
  <si>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</si>
  <si>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</si>
  <si>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</si>
  <si>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</si>
  <si>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</si>
  <si>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</si>
  <si>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</si>
  <si>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</si>
  <si>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</si>
  <si>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</si>
  <si>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</si>
  <si>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</si>
  <si>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</si>
  <si>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</si>
  <si>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</si>
  <si>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</si>
  <si>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</si>
  <si>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</si>
  <si>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</si>
  <si>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</si>
  <si>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</si>
  <si>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</si>
  <si>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</si>
  <si>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</si>
  <si>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</si>
  <si>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</si>
  <si>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</si>
  <si>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</si>
  <si>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</si>
  <si>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</si>
  <si>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</si>
  <si>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</si>
  <si>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</si>
  <si>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</si>
  <si>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</si>
  <si>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</si>
  <si>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</si>
  <si>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</si>
  <si>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</si>
  <si>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</si>
  <si>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</si>
  <si>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</si>
  <si>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</si>
  <si>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</si>
  <si>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</si>
  <si>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0108</t>
  </si>
  <si>
    <t>05</t>
  </si>
  <si>
    <t>Room created from room R510</t>
  </si>
  <si>
    <t>Room created from room R512A and Room 512B</t>
  </si>
  <si>
    <t>Room created from room R512B</t>
  </si>
  <si>
    <t>R513</t>
  </si>
  <si>
    <t>R515</t>
  </si>
  <si>
    <t>R517</t>
  </si>
  <si>
    <t>R521</t>
  </si>
  <si>
    <t>R522A</t>
  </si>
  <si>
    <t>Room Label Change: R520 Changed To R522A</t>
  </si>
  <si>
    <t>R523</t>
  </si>
  <si>
    <t>R522</t>
  </si>
  <si>
    <t>R504</t>
  </si>
  <si>
    <t>R500</t>
  </si>
  <si>
    <t>R508B</t>
  </si>
  <si>
    <t>R508A</t>
  </si>
  <si>
    <t>R510</t>
  </si>
  <si>
    <t>R511</t>
  </si>
  <si>
    <t>R512</t>
  </si>
  <si>
    <t>R512A</t>
  </si>
  <si>
    <t>R512B</t>
  </si>
  <si>
    <t>Room Label Change: R512A Changed To R510</t>
  </si>
  <si>
    <t>R520</t>
  </si>
  <si>
    <t>New set of Double Doors installed.</t>
  </si>
  <si>
    <t>R514</t>
  </si>
  <si>
    <t>LX-0108-05-R0500</t>
  </si>
  <si>
    <t>ROBOTICS FACILITY - Room R0500</t>
  </si>
  <si>
    <t>LX-0108-05-R0510</t>
  </si>
  <si>
    <t>ROBOTICS FACILITY - Room R0510</t>
  </si>
  <si>
    <t>LX-0108-05-R0510A</t>
  </si>
  <si>
    <t>ROBOTICS FACILITY - Room R0510A</t>
  </si>
  <si>
    <t>LX-0108-05-R0510B</t>
  </si>
  <si>
    <t>ROBOTICS FACILITY - Room R0510B</t>
  </si>
  <si>
    <t>LX-0108-05-R0511</t>
  </si>
  <si>
    <t>ROBOTICS FACILITY - Room R0511</t>
  </si>
  <si>
    <t>LX-0108-05-R0512A</t>
  </si>
  <si>
    <t>ROBOTICS FACILITY - Room R0512A</t>
  </si>
  <si>
    <t>LX-0108-05-R0512B</t>
  </si>
  <si>
    <t>ROBOTICS FACILITY - Room R0512B</t>
  </si>
  <si>
    <t>LX-0108-05-R0513</t>
  </si>
  <si>
    <t>ROBOTICS FACILITY - Room R0513</t>
  </si>
  <si>
    <t>LX-0108-05-R0514</t>
  </si>
  <si>
    <t>ROBOTICS FACILITY - Room R0514</t>
  </si>
  <si>
    <t>LX-0108-05-R0515</t>
  </si>
  <si>
    <t>ROBOTICS FACILITY - Room R0515</t>
  </si>
  <si>
    <t>LX-0108-05-R0517</t>
  </si>
  <si>
    <t>ROBOTICS FACILITY - Room R0517</t>
  </si>
  <si>
    <t>LX-0108-05-R0520</t>
  </si>
  <si>
    <t>ROBOTICS FACILITY - Room R0520</t>
  </si>
  <si>
    <t>LX-0108-05-R0521</t>
  </si>
  <si>
    <t>ROBOTICS FACILITY - Room R0521</t>
  </si>
  <si>
    <t>LX-0108-05-R0522</t>
  </si>
  <si>
    <t>ROBOTICS FACILITY - Room R0522</t>
  </si>
  <si>
    <t>LX-0108-05-R0523</t>
  </si>
  <si>
    <t>ROBOTICS FACILITY - Room R0523</t>
  </si>
  <si>
    <t>LX-0108-05-R0508A</t>
  </si>
  <si>
    <t>ROBOTICS FACILITY - Room R0508A</t>
  </si>
  <si>
    <t>Other</t>
  </si>
  <si>
    <t>might need clarity from department, these rooms were not on previous floor plan.</t>
  </si>
  <si>
    <t>became room R0510</t>
  </si>
  <si>
    <t>became R0522A</t>
  </si>
  <si>
    <t>LX-0108-05-R0522A</t>
  </si>
  <si>
    <t>ROBOTICS FACILITY - Room R0522A</t>
  </si>
  <si>
    <t>LX-0108-05-R0512</t>
  </si>
  <si>
    <t>ROBOTICS FACILITY - Room R0512</t>
  </si>
  <si>
    <t>Room created from Room 512B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</si>
</sst>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23" fillId="0" borderId="0" xfId="43" applyNumberFormat="1" applyAlignment="1" applyProtection="1">
      <alignment horizontal="left"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zoomScale="80" zoomScaleNormal="80" workbookViewId="0">
      <selection activeCell="I3" sqref="I3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41940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Center for Robotics &amp; Manufacturing Systems</v>
      </c>
      <c r="C2" s="74"/>
      <c r="F2" s="25" t="s">
        <v>12</v>
      </c>
      <c r="G2" s="26" t="s">
        <v>62</v>
      </c>
      <c r="J2" s="15">
        <f>G36-J36</f>
        <v>4</v>
      </c>
      <c r="K2" s="15">
        <f>H36-M36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87</v>
      </c>
      <c r="B6" s="30" t="s">
        <v>74</v>
      </c>
      <c r="C6" s="11" t="s">
        <v>22</v>
      </c>
      <c r="D6" s="17" t="s">
        <v>5</v>
      </c>
      <c r="E6" s="41">
        <v>1194</v>
      </c>
      <c r="F6" s="41">
        <v>1090</v>
      </c>
      <c r="G6" s="36" t="s">
        <v>2</v>
      </c>
      <c r="H6" s="17" t="s">
        <v>13</v>
      </c>
      <c r="I6" s="11" t="s">
        <v>97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15" x14ac:dyDescent="0.25">
      <c r="A7" s="30" t="s">
        <v>86</v>
      </c>
      <c r="B7" s="30" t="s">
        <v>74</v>
      </c>
      <c r="C7" s="11" t="s">
        <v>21</v>
      </c>
      <c r="D7" s="17" t="s">
        <v>6</v>
      </c>
      <c r="E7" s="41"/>
      <c r="F7" s="41"/>
      <c r="G7" s="36" t="s">
        <v>13</v>
      </c>
      <c r="H7" s="17" t="s">
        <v>13</v>
      </c>
      <c r="J7" s="10"/>
      <c r="K7" s="37"/>
      <c r="L7" s="10"/>
      <c r="M7" s="10"/>
      <c r="N7" s="37"/>
      <c r="O7" s="10"/>
    </row>
    <row r="8" spans="1:16" ht="30" x14ac:dyDescent="0.25">
      <c r="A8" s="35" t="s">
        <v>89</v>
      </c>
      <c r="B8" s="30" t="s">
        <v>74</v>
      </c>
      <c r="C8" s="11" t="s">
        <v>24</v>
      </c>
      <c r="D8" s="17" t="s">
        <v>5</v>
      </c>
      <c r="E8" s="36">
        <v>0</v>
      </c>
      <c r="F8" s="36">
        <v>308</v>
      </c>
      <c r="G8" s="36" t="s">
        <v>2</v>
      </c>
      <c r="H8" s="17" t="s">
        <v>2</v>
      </c>
      <c r="I8" s="11" t="s">
        <v>75</v>
      </c>
      <c r="J8" s="10" t="str">
        <f>IF(G8="No Change","N/A",IF(G8="New Tag Required",Lookup!F:F,IF(G8="Remove Old Tag",Lookup!F:F,IF(G8="N/A","N/A",""))))</f>
        <v>N/A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ht="30" customHeight="1" x14ac:dyDescent="0.25">
      <c r="A9" s="38" t="s">
        <v>88</v>
      </c>
      <c r="B9" s="30" t="s">
        <v>74</v>
      </c>
      <c r="C9" s="11" t="s">
        <v>24</v>
      </c>
      <c r="D9" s="17" t="s">
        <v>5</v>
      </c>
      <c r="E9" s="36">
        <v>0</v>
      </c>
      <c r="F9" s="36">
        <v>242</v>
      </c>
      <c r="G9" s="36" t="s">
        <v>3</v>
      </c>
      <c r="H9" s="17" t="s">
        <v>13</v>
      </c>
      <c r="I9" s="11" t="s">
        <v>75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28.8" x14ac:dyDescent="0.3">
      <c r="A10" s="35" t="s">
        <v>90</v>
      </c>
      <c r="B10" s="35" t="s">
        <v>74</v>
      </c>
      <c r="C10" s="72" t="s">
        <v>95</v>
      </c>
      <c r="D10" s="17" t="s">
        <v>5</v>
      </c>
      <c r="E10" s="39">
        <v>1084</v>
      </c>
      <c r="F10" s="41">
        <v>1085</v>
      </c>
      <c r="G10" s="36" t="s">
        <v>3</v>
      </c>
      <c r="H10" s="11" t="s">
        <v>13</v>
      </c>
      <c r="I10" s="11" t="s">
        <v>76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ht="15" x14ac:dyDescent="0.25">
      <c r="A11" s="35" t="s">
        <v>91</v>
      </c>
      <c r="B11" s="35" t="s">
        <v>74</v>
      </c>
      <c r="C11" s="35" t="s">
        <v>22</v>
      </c>
      <c r="D11" s="17" t="s">
        <v>5</v>
      </c>
      <c r="E11" s="36">
        <v>471</v>
      </c>
      <c r="F11" s="36">
        <v>466</v>
      </c>
      <c r="G11" s="36" t="s">
        <v>2</v>
      </c>
      <c r="H11" s="17" t="s">
        <v>2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ht="30" x14ac:dyDescent="0.25">
      <c r="A12" s="35" t="s">
        <v>92</v>
      </c>
      <c r="B12" s="35" t="s">
        <v>74</v>
      </c>
      <c r="C12" s="35" t="s">
        <v>24</v>
      </c>
      <c r="D12" s="17" t="s">
        <v>5</v>
      </c>
      <c r="E12" s="36">
        <v>437</v>
      </c>
      <c r="F12" s="36">
        <v>248</v>
      </c>
      <c r="G12" s="36" t="s">
        <v>3</v>
      </c>
      <c r="H12" s="17" t="s">
        <v>13</v>
      </c>
      <c r="I12" s="11" t="s">
        <v>77</v>
      </c>
      <c r="J12" s="10">
        <f>IF(G12="No Change","N/A",IF(G12="New Tag Required",Lookup!F:F,IF(G12="Remove Old Tag",Lookup!F:F,IF(G12="N/A","N/A",""))))</f>
        <v>0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ht="15" x14ac:dyDescent="0.25">
      <c r="A13" s="35" t="s">
        <v>93</v>
      </c>
      <c r="B13" s="35" t="s">
        <v>74</v>
      </c>
      <c r="C13" s="35" t="s">
        <v>54</v>
      </c>
      <c r="D13" s="17" t="s">
        <v>5</v>
      </c>
      <c r="E13" s="36">
        <v>451</v>
      </c>
      <c r="F13" s="36">
        <v>0</v>
      </c>
      <c r="G13" s="36" t="s">
        <v>55</v>
      </c>
      <c r="H13" s="17" t="s">
        <v>56</v>
      </c>
      <c r="J13" s="10">
        <f>IF(G13="No Change","N/A",IF(G13="New Tag Required",Lookup!F:F,IF(G13="Remove Old Tag",Lookup!F:F,IF(G13="N/A","N/A",""))))</f>
        <v>0</v>
      </c>
      <c r="K13" s="37"/>
      <c r="L13" s="10"/>
      <c r="M13" s="10">
        <f>IF(H13="No Change","N/A",IF(H13="New Tag Required",Lookup!F:F,IF(H13="Remove Old Sign",Lookup!F:F,IF(H13="N/A","N/A",""))))</f>
        <v>0</v>
      </c>
      <c r="N13" s="37"/>
      <c r="O13" s="10"/>
    </row>
    <row r="14" spans="1:16" ht="15" x14ac:dyDescent="0.25">
      <c r="A14" s="35" t="s">
        <v>94</v>
      </c>
      <c r="B14" s="35" t="s">
        <v>74</v>
      </c>
      <c r="C14" s="35" t="s">
        <v>54</v>
      </c>
      <c r="D14" s="17" t="s">
        <v>5</v>
      </c>
      <c r="E14" s="36">
        <v>437</v>
      </c>
      <c r="F14" s="36">
        <v>0</v>
      </c>
      <c r="G14" s="36" t="s">
        <v>55</v>
      </c>
      <c r="H14" s="17" t="s">
        <v>56</v>
      </c>
      <c r="J14" s="10">
        <f>IF(G14="No Change","N/A",IF(G14="New Tag Required",Lookup!F:F,IF(G14="Remove Old Tag",Lookup!F:F,IF(G14="N/A","N/A",""))))</f>
        <v>0</v>
      </c>
      <c r="K14" s="37"/>
      <c r="L14" s="10"/>
      <c r="M14" s="10">
        <f>IF(H14="No Change","N/A",IF(H14="New Tag Required",Lookup!F:F,IF(H14="Remove Old Sign",Lookup!F:F,IF(H14="N/A","N/A",""))))</f>
        <v>0</v>
      </c>
      <c r="N14" s="37"/>
      <c r="O14" s="10"/>
    </row>
    <row r="15" spans="1:16" x14ac:dyDescent="0.3">
      <c r="A15" s="35" t="s">
        <v>78</v>
      </c>
      <c r="B15" s="35" t="s">
        <v>74</v>
      </c>
      <c r="C15" s="35" t="s">
        <v>22</v>
      </c>
      <c r="D15" s="17" t="s">
        <v>5</v>
      </c>
      <c r="E15" s="36">
        <v>464</v>
      </c>
      <c r="F15" s="36">
        <v>462</v>
      </c>
      <c r="G15" s="36" t="s">
        <v>2</v>
      </c>
      <c r="H15" s="17" t="s">
        <v>2</v>
      </c>
      <c r="J15" s="10" t="str">
        <f>IF(G15="No Change","N/A",IF(G15="New Tag Required",Lookup!F:F,IF(G15="Remove Old Tag",Lookup!F:F,IF(G15="N/A","N/A",""))))</f>
        <v>N/A</v>
      </c>
      <c r="K15" s="37"/>
      <c r="L15" s="10"/>
      <c r="M15" s="10" t="str">
        <f>IF(H15="No Change","N/A",IF(H15="New Tag Required",Lookup!F:F,IF(H15="Remove Old Sign",Lookup!F:F,IF(H15="N/A","N/A",""))))</f>
        <v>N/A</v>
      </c>
      <c r="N15" s="37"/>
      <c r="O15" s="10"/>
    </row>
    <row r="16" spans="1:16" x14ac:dyDescent="0.3">
      <c r="A16" s="35" t="s">
        <v>98</v>
      </c>
      <c r="B16" s="35" t="s">
        <v>74</v>
      </c>
      <c r="C16" s="35" t="s">
        <v>51</v>
      </c>
      <c r="D16" s="17" t="s">
        <v>5</v>
      </c>
      <c r="E16" s="36">
        <v>602</v>
      </c>
      <c r="F16" s="36">
        <v>660</v>
      </c>
      <c r="G16" s="36" t="s">
        <v>2</v>
      </c>
      <c r="H16" s="17" t="s">
        <v>2</v>
      </c>
      <c r="J16" s="10" t="str">
        <f>IF(G16="No Change","N/A",IF(G16="New Tag Required",Lookup!F:F,IF(G16="Remove Old Tag",Lookup!F:F,IF(G16="N/A","N/A",""))))</f>
        <v>N/A</v>
      </c>
      <c r="K16" s="37"/>
      <c r="L16" s="10"/>
      <c r="M16" s="10" t="str">
        <f>IF(H16="No Change","N/A",IF(H16="New Tag Required",Lookup!F:F,IF(H16="Remove Old Sign",Lookup!F:F,IF(H16="N/A","N/A",""))))</f>
        <v>N/A</v>
      </c>
      <c r="N16" s="37"/>
      <c r="O16" s="10"/>
    </row>
    <row r="17" spans="1:15" x14ac:dyDescent="0.3">
      <c r="A17" s="35" t="s">
        <v>79</v>
      </c>
      <c r="B17" s="35" t="s">
        <v>74</v>
      </c>
      <c r="C17" s="35" t="s">
        <v>22</v>
      </c>
      <c r="D17" s="17" t="s">
        <v>5</v>
      </c>
      <c r="E17" s="36">
        <v>473</v>
      </c>
      <c r="F17" s="36">
        <v>469</v>
      </c>
      <c r="G17" s="36" t="s">
        <v>2</v>
      </c>
      <c r="H17" s="17" t="s">
        <v>2</v>
      </c>
      <c r="J17" s="10" t="str">
        <f>IF(G17="No Change","N/A",IF(G17="New Tag Required",Lookup!F:F,IF(G17="Remove Old Tag",Lookup!F:F,IF(G17="N/A","N/A",""))))</f>
        <v>N/A</v>
      </c>
      <c r="K17" s="40"/>
      <c r="L17" s="11"/>
      <c r="M17" s="10" t="str">
        <f>IF(H17="No Change","N/A",IF(H17="New Tag Required",Lookup!F:F,IF(H17="Remove Old Sign",Lookup!F:F,IF(H17="N/A","N/A",""))))</f>
        <v>N/A</v>
      </c>
      <c r="N17" s="40"/>
      <c r="O17" s="11"/>
    </row>
    <row r="18" spans="1:15" x14ac:dyDescent="0.3">
      <c r="A18" s="35" t="s">
        <v>80</v>
      </c>
      <c r="B18" s="35" t="s">
        <v>74</v>
      </c>
      <c r="C18" s="35" t="s">
        <v>22</v>
      </c>
      <c r="D18" s="17" t="s">
        <v>5</v>
      </c>
      <c r="E18" s="36">
        <v>470</v>
      </c>
      <c r="F18" s="36">
        <v>465</v>
      </c>
      <c r="G18" s="36" t="s">
        <v>2</v>
      </c>
      <c r="H18" s="17" t="s">
        <v>2</v>
      </c>
      <c r="J18" s="10" t="str">
        <f>IF(G18="No Change","N/A",IF(G18="New Tag Required",Lookup!F:F,IF(G18="Remove Old Tag",Lookup!F:F,IF(G18="N/A","N/A",""))))</f>
        <v>N/A</v>
      </c>
      <c r="K18" s="40"/>
      <c r="L18" s="11"/>
      <c r="M18" s="10" t="str">
        <f>IF(H18="No Change","N/A",IF(H18="New Tag Required",Lookup!F:F,IF(H18="Remove Old Sign",Lookup!F:F,IF(H18="N/A","N/A",""))))</f>
        <v>N/A</v>
      </c>
      <c r="N18" s="40"/>
      <c r="O18" s="11"/>
    </row>
    <row r="19" spans="1:15" x14ac:dyDescent="0.3">
      <c r="A19" s="35" t="s">
        <v>81</v>
      </c>
      <c r="B19" s="35" t="s">
        <v>74</v>
      </c>
      <c r="C19" s="35" t="s">
        <v>22</v>
      </c>
      <c r="D19" s="17" t="s">
        <v>5</v>
      </c>
      <c r="E19" s="17">
        <v>464</v>
      </c>
      <c r="F19" s="36">
        <v>457</v>
      </c>
      <c r="G19" s="36" t="s">
        <v>2</v>
      </c>
      <c r="H19" s="17" t="s">
        <v>2</v>
      </c>
      <c r="J19" s="10" t="str">
        <f>IF(G19="No Change","N/A",IF(G19="New Tag Required",Lookup!F:F,IF(G19="Remove Old Tag",Lookup!F:F,IF(G19="N/A","N/A",""))))</f>
        <v>N/A</v>
      </c>
      <c r="K19" s="40"/>
      <c r="L19" s="11"/>
      <c r="M19" s="10" t="str">
        <f>IF(H19="No Change","N/A",IF(H19="New Tag Required",Lookup!F:F,IF(H19="Remove Old Sign",Lookup!F:F,IF(H19="N/A","N/A",""))))</f>
        <v>N/A</v>
      </c>
      <c r="N19" s="40"/>
      <c r="O19" s="11"/>
    </row>
    <row r="20" spans="1:15" x14ac:dyDescent="0.3">
      <c r="A20" s="35" t="s">
        <v>85</v>
      </c>
      <c r="B20" s="35" t="s">
        <v>74</v>
      </c>
      <c r="C20" s="35" t="s">
        <v>51</v>
      </c>
      <c r="D20" s="17" t="s">
        <v>5</v>
      </c>
      <c r="E20" s="36">
        <v>168</v>
      </c>
      <c r="F20" s="36">
        <v>223</v>
      </c>
      <c r="G20" s="36" t="s">
        <v>2</v>
      </c>
      <c r="H20" s="17" t="s">
        <v>2</v>
      </c>
      <c r="J20" s="10"/>
      <c r="K20" s="40"/>
      <c r="L20" s="11"/>
      <c r="M20" s="10"/>
      <c r="N20" s="40"/>
      <c r="O20" s="11"/>
    </row>
    <row r="21" spans="1:15" ht="27" x14ac:dyDescent="0.3">
      <c r="A21" s="35" t="s">
        <v>82</v>
      </c>
      <c r="B21" s="35" t="s">
        <v>74</v>
      </c>
      <c r="C21" s="72" t="s">
        <v>83</v>
      </c>
      <c r="D21" s="17" t="s">
        <v>5</v>
      </c>
      <c r="E21" s="36">
        <v>348</v>
      </c>
      <c r="F21" s="36">
        <v>205</v>
      </c>
      <c r="G21" s="36" t="s">
        <v>3</v>
      </c>
      <c r="H21" s="17" t="s">
        <v>13</v>
      </c>
      <c r="J21" s="10">
        <f>IF(G21="No Change","N/A",IF(G21="New Tag Required",Lookup!F:F,IF(G21="Remove Old Tag",Lookup!F:F,IF(G21="N/A","N/A",""))))</f>
        <v>0</v>
      </c>
      <c r="K21" s="40"/>
      <c r="L21" s="11"/>
      <c r="M21" s="10" t="str">
        <f>IF(H21="No Change","N/A",IF(H21="New Tag Required",Lookup!F:F,IF(H21="Remove Old Sign",Lookup!F:F,IF(H21="N/A","N/A",""))))</f>
        <v>N/A</v>
      </c>
      <c r="N21" s="40"/>
      <c r="O21" s="11"/>
    </row>
    <row r="22" spans="1:15" x14ac:dyDescent="0.3">
      <c r="A22" s="35" t="s">
        <v>96</v>
      </c>
      <c r="B22" s="35" t="s">
        <v>74</v>
      </c>
      <c r="C22" s="35" t="s">
        <v>54</v>
      </c>
      <c r="D22" s="17" t="s">
        <v>5</v>
      </c>
      <c r="E22" s="36">
        <v>348</v>
      </c>
      <c r="F22" s="36">
        <v>0</v>
      </c>
      <c r="G22" s="36" t="s">
        <v>55</v>
      </c>
      <c r="H22" s="17" t="s">
        <v>56</v>
      </c>
      <c r="J22" s="10"/>
      <c r="K22" s="40"/>
      <c r="L22" s="11"/>
      <c r="M22" s="10"/>
      <c r="N22" s="40"/>
      <c r="O22" s="11"/>
    </row>
    <row r="23" spans="1:15" x14ac:dyDescent="0.3">
      <c r="A23" s="35" t="s">
        <v>84</v>
      </c>
      <c r="B23" s="35" t="s">
        <v>74</v>
      </c>
      <c r="C23" s="35" t="s">
        <v>22</v>
      </c>
      <c r="D23" s="17" t="s">
        <v>5</v>
      </c>
      <c r="E23" s="36">
        <v>460</v>
      </c>
      <c r="F23" s="41">
        <v>454</v>
      </c>
      <c r="G23" s="36" t="s">
        <v>2</v>
      </c>
      <c r="H23" s="17" t="s">
        <v>2</v>
      </c>
      <c r="J23" s="10" t="str">
        <f>IF(G23="No Change","N/A",IF(G23="New Tag Required",Lookup!F:F,IF(G23="Remove Old Tag",Lookup!F:F,IF(G23="N/A","N/A",""))))</f>
        <v>N/A</v>
      </c>
      <c r="K23" s="40"/>
      <c r="L23" s="11"/>
      <c r="M23" s="10" t="str">
        <f>IF(H23="No Change","N/A",IF(H23="New Tag Required",Lookup!F:F,IF(H23="Remove Old Sign",Lookup!F:F,IF(H23="N/A","N/A",""))))</f>
        <v>N/A</v>
      </c>
      <c r="N23" s="40"/>
      <c r="O23" s="11"/>
    </row>
    <row r="24" spans="1:15" ht="15" x14ac:dyDescent="0.25">
      <c r="A24" s="35"/>
      <c r="B24" s="35"/>
      <c r="C24" s="35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x14ac:dyDescent="0.3">
      <c r="A25" s="35"/>
      <c r="B25" s="35"/>
      <c r="C25" s="35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0"/>
      <c r="O25" s="11"/>
    </row>
    <row r="26" spans="1:15" x14ac:dyDescent="0.3">
      <c r="A26" s="35"/>
      <c r="B26" s="35"/>
      <c r="C26" s="35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3">
      <c r="A27" s="35"/>
      <c r="B27" s="35"/>
      <c r="C27" s="35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3">
      <c r="A28" s="35"/>
      <c r="B28" s="35"/>
      <c r="C28" s="35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3">
      <c r="A29" s="35"/>
      <c r="B29" s="35"/>
      <c r="C29" s="35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3">
      <c r="A30" s="35"/>
      <c r="B30" s="35"/>
      <c r="C30" s="35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x14ac:dyDescent="0.3">
      <c r="A33" s="38"/>
      <c r="C33" s="11"/>
      <c r="E33" s="36"/>
      <c r="F33" s="36"/>
      <c r="G33" s="36"/>
      <c r="J33" s="10" t="str">
        <f>IF(G33="No Change","N/A",IF(G33="New Tag Required",Lookup!F:F,IF(G33="Remove Old Tag",Lookup!F:F,IF(G33="N/A","N/A",""))))</f>
        <v/>
      </c>
      <c r="K33" s="42"/>
      <c r="M33" s="10" t="str">
        <f>IF(H33="No Change","N/A",IF(H33="New Tag Required",Lookup!F:F,IF(H33="Remove Old Sign",Lookup!F:F,IF(H33="N/A","N/A",""))))</f>
        <v/>
      </c>
      <c r="N33" s="42"/>
    </row>
    <row r="34" spans="1:14" ht="15" thickBot="1" x14ac:dyDescent="0.35">
      <c r="A34" s="38"/>
      <c r="C34" s="11"/>
      <c r="E34" s="36"/>
      <c r="F34" s="36"/>
      <c r="G34" s="36"/>
      <c r="K34" s="42"/>
      <c r="N34" s="42"/>
    </row>
    <row r="35" spans="1:14" ht="43.2" x14ac:dyDescent="0.3">
      <c r="A35" s="38"/>
      <c r="C35" s="11"/>
      <c r="E35" s="36"/>
      <c r="F35" s="36"/>
      <c r="G35" s="43" t="s">
        <v>47</v>
      </c>
      <c r="H35" s="44" t="s">
        <v>48</v>
      </c>
      <c r="J35" s="45" t="s">
        <v>42</v>
      </c>
      <c r="K35" s="10"/>
      <c r="L35" s="10"/>
      <c r="M35" s="45" t="s">
        <v>43</v>
      </c>
    </row>
    <row r="36" spans="1:14" ht="15" thickBot="1" x14ac:dyDescent="0.35">
      <c r="A36" s="38"/>
      <c r="C36" s="11"/>
      <c r="E36" s="36"/>
      <c r="F36" s="36"/>
      <c r="G36" s="14">
        <f>COUNTIF(G6:G35,"New Tag Required")</f>
        <v>4</v>
      </c>
      <c r="H36" s="13">
        <f>COUNTIF(H6:H35,"New Sign Required")</f>
        <v>0</v>
      </c>
      <c r="J36" s="12">
        <f>COUNTIF(J6:J35,"Installed")</f>
        <v>0</v>
      </c>
      <c r="K36" s="10"/>
      <c r="L36" s="10"/>
      <c r="M36" s="12">
        <f>COUNTIF(M6:M35,"Installed")</f>
        <v>0</v>
      </c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38"/>
      <c r="C43" s="11"/>
      <c r="E43" s="36"/>
      <c r="F43" s="36"/>
      <c r="G43" s="36"/>
    </row>
    <row r="44" spans="1:14" x14ac:dyDescent="0.3">
      <c r="A44" s="46"/>
      <c r="C44" s="11"/>
      <c r="E44" s="36"/>
      <c r="F44" s="47"/>
      <c r="G44" s="36"/>
    </row>
    <row r="45" spans="1:14" x14ac:dyDescent="0.3">
      <c r="A45" s="46"/>
      <c r="C45" s="11"/>
      <c r="E45" s="36"/>
      <c r="F45" s="47"/>
      <c r="G45" s="36"/>
    </row>
    <row r="46" spans="1:14" x14ac:dyDescent="0.3">
      <c r="A46" s="46"/>
      <c r="C46" s="11"/>
      <c r="E46" s="36"/>
      <c r="F46" s="48"/>
      <c r="G46" s="36"/>
    </row>
    <row r="47" spans="1:14" x14ac:dyDescent="0.3">
      <c r="A47" s="38"/>
      <c r="C47" s="11"/>
      <c r="E47" s="36"/>
      <c r="F47" s="47"/>
      <c r="G47" s="36"/>
    </row>
    <row r="48" spans="1:14" x14ac:dyDescent="0.3">
      <c r="A48" s="38"/>
      <c r="C48" s="11"/>
      <c r="E48" s="36"/>
      <c r="F48" s="47"/>
      <c r="G48" s="36"/>
    </row>
    <row r="49" spans="1:7" x14ac:dyDescent="0.3">
      <c r="A49" s="49"/>
      <c r="C49" s="11"/>
      <c r="E49" s="36"/>
      <c r="F49" s="36"/>
      <c r="G49" s="36"/>
    </row>
    <row r="50" spans="1:7" x14ac:dyDescent="0.3">
      <c r="A50" s="49"/>
      <c r="C50" s="11"/>
      <c r="E50" s="36"/>
      <c r="F50" s="36"/>
      <c r="G50" s="36"/>
    </row>
    <row r="51" spans="1:7" x14ac:dyDescent="0.3">
      <c r="A51" s="49"/>
      <c r="C51" s="11"/>
      <c r="E51" s="36"/>
      <c r="F51" s="36"/>
      <c r="G51" s="36"/>
    </row>
    <row r="52" spans="1:7" x14ac:dyDescent="0.3">
      <c r="A52" s="49"/>
      <c r="C52" s="11"/>
      <c r="E52" s="36"/>
      <c r="F52" s="36"/>
      <c r="G52" s="36"/>
    </row>
    <row r="53" spans="1:7" x14ac:dyDescent="0.3">
      <c r="A53" s="50"/>
      <c r="C53" s="11"/>
      <c r="E53" s="36"/>
      <c r="F53" s="41"/>
      <c r="G53" s="36"/>
    </row>
    <row r="54" spans="1:7" x14ac:dyDescent="0.3">
      <c r="A54" s="49"/>
      <c r="C54" s="11"/>
      <c r="E54" s="36"/>
      <c r="F54" s="36"/>
      <c r="G54" s="36"/>
    </row>
    <row r="55" spans="1:7" x14ac:dyDescent="0.3">
      <c r="A55" s="49"/>
      <c r="C55" s="11"/>
      <c r="E55" s="36"/>
      <c r="F55" s="36"/>
      <c r="G55" s="36"/>
    </row>
    <row r="56" spans="1:7" x14ac:dyDescent="0.3">
      <c r="A56" s="38"/>
      <c r="C56" s="11"/>
      <c r="E56" s="36"/>
      <c r="F56" s="36"/>
      <c r="G56" s="36"/>
    </row>
    <row r="57" spans="1:7" x14ac:dyDescent="0.3">
      <c r="A57" s="38"/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202" spans="3:3" x14ac:dyDescent="0.3">
      <c r="C202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1:G55 G11:G15 G23:G34 G17:G21">
    <cfRule type="containsText" dxfId="115" priority="143" operator="containsText" text="New Tag Required">
      <formula>NOT(ISERROR(SEARCH("New Tag Required",G11)))</formula>
    </cfRule>
  </conditionalFormatting>
  <conditionalFormatting sqref="D6:D7 D9 D11:D15 D23:D101 D17:D21">
    <cfRule type="containsText" dxfId="114" priority="142" operator="containsText" text="Yes">
      <formula>NOT(ISERROR(SEARCH("Yes",D6)))</formula>
    </cfRule>
  </conditionalFormatting>
  <conditionalFormatting sqref="H41:H101 H202:H423 H11:H15 H23:H34 H17:H21">
    <cfRule type="containsText" dxfId="113" priority="130" operator="containsText" text="New Sign Required">
      <formula>NOT(ISERROR(SEARCH("New Sign Required",H11)))</formula>
    </cfRule>
  </conditionalFormatting>
  <conditionalFormatting sqref="G41:G101 G11:H15 G23:H34 G17:H21">
    <cfRule type="containsText" dxfId="112" priority="129" operator="containsText" text="Action Required">
      <formula>NOT(ISERROR(SEARCH("Action Required",G11)))</formula>
    </cfRule>
  </conditionalFormatting>
  <conditionalFormatting sqref="H41:H101">
    <cfRule type="containsText" dxfId="111" priority="128" operator="containsText" text="Action Required">
      <formula>NOT(ISERROR(SEARCH("Action Required",H41)))</formula>
    </cfRule>
  </conditionalFormatting>
  <conditionalFormatting sqref="G6:G7 G37:G40">
    <cfRule type="containsText" dxfId="110" priority="70" operator="containsText" text="New Tag Required">
      <formula>NOT(ISERROR(SEARCH("New Tag Required",G6)))</formula>
    </cfRule>
  </conditionalFormatting>
  <conditionalFormatting sqref="H6:H7 H37:H40">
    <cfRule type="containsText" dxfId="109" priority="68" operator="containsText" text="New Sign Required">
      <formula>NOT(ISERROR(SEARCH("New Sign Required",H6)))</formula>
    </cfRule>
  </conditionalFormatting>
  <conditionalFormatting sqref="G6:G7 G37:G40">
    <cfRule type="containsText" dxfId="108" priority="67" operator="containsText" text="Action Required">
      <formula>NOT(ISERROR(SEARCH("Action Required",G6)))</formula>
    </cfRule>
  </conditionalFormatting>
  <conditionalFormatting sqref="H6:H7 H37:H40">
    <cfRule type="containsText" dxfId="107" priority="66" operator="containsText" text="Action Required">
      <formula>NOT(ISERROR(SEARCH("Action Required",H6)))</formula>
    </cfRule>
  </conditionalFormatting>
  <conditionalFormatting sqref="G6:G7">
    <cfRule type="containsText" dxfId="106" priority="65" operator="containsText" text="New Tag Required">
      <formula>NOT(ISERROR(SEARCH("New Tag Required",G6)))</formula>
    </cfRule>
  </conditionalFormatting>
  <conditionalFormatting sqref="D6:D7">
    <cfRule type="containsText" dxfId="105" priority="64" operator="containsText" text="Yes">
      <formula>NOT(ISERROR(SEARCH("Yes",D6)))</formula>
    </cfRule>
  </conditionalFormatting>
  <conditionalFormatting sqref="G6:G7">
    <cfRule type="containsText" dxfId="104" priority="63" operator="containsText" text="Action Required">
      <formula>NOT(ISERROR(SEARCH("Action Required",G6)))</formula>
    </cfRule>
  </conditionalFormatting>
  <conditionalFormatting sqref="D102:D201">
    <cfRule type="containsText" dxfId="103" priority="62" operator="containsText" text="Yes">
      <formula>NOT(ISERROR(SEARCH("Yes",D102)))</formula>
    </cfRule>
  </conditionalFormatting>
  <conditionalFormatting sqref="H102:H201">
    <cfRule type="containsText" dxfId="102" priority="61" operator="containsText" text="New Sign Required">
      <formula>NOT(ISERROR(SEARCH("New Sign Required",H102)))</formula>
    </cfRule>
  </conditionalFormatting>
  <conditionalFormatting sqref="G102:G201">
    <cfRule type="containsText" dxfId="101" priority="60" operator="containsText" text="Action Required">
      <formula>NOT(ISERROR(SEARCH("Action Required",G102)))</formula>
    </cfRule>
  </conditionalFormatting>
  <conditionalFormatting sqref="H102:H201">
    <cfRule type="containsText" dxfId="100" priority="59" operator="containsText" text="Action Required">
      <formula>NOT(ISERROR(SEARCH("Action Required",H102)))</formula>
    </cfRule>
  </conditionalFormatting>
  <conditionalFormatting sqref="D10">
    <cfRule type="containsText" dxfId="99" priority="56" operator="containsText" text="Yes">
      <formula>NOT(ISERROR(SEARCH("Yes",D10)))</formula>
    </cfRule>
  </conditionalFormatting>
  <conditionalFormatting sqref="D8">
    <cfRule type="containsText" dxfId="98" priority="45" operator="containsText" text="Yes">
      <formula>NOT(ISERROR(SEARCH("Yes",D8)))</formula>
    </cfRule>
  </conditionalFormatting>
  <conditionalFormatting sqref="G8">
    <cfRule type="containsText" dxfId="97" priority="44" operator="containsText" text="New Tag Required">
      <formula>NOT(ISERROR(SEARCH("New Tag Required",G8)))</formula>
    </cfRule>
  </conditionalFormatting>
  <conditionalFormatting sqref="H8">
    <cfRule type="containsText" dxfId="96" priority="43" operator="containsText" text="New Sign Required">
      <formula>NOT(ISERROR(SEARCH("New Sign Required",H8)))</formula>
    </cfRule>
  </conditionalFormatting>
  <conditionalFormatting sqref="G8">
    <cfRule type="containsText" dxfId="95" priority="42" operator="containsText" text="Action Required">
      <formula>NOT(ISERROR(SEARCH("Action Required",G8)))</formula>
    </cfRule>
  </conditionalFormatting>
  <conditionalFormatting sqref="H8">
    <cfRule type="containsText" dxfId="94" priority="41" operator="containsText" text="Action Required">
      <formula>NOT(ISERROR(SEARCH("Action Required",H8)))</formula>
    </cfRule>
  </conditionalFormatting>
  <conditionalFormatting sqref="G9">
    <cfRule type="containsText" dxfId="93" priority="40" operator="containsText" text="New Tag Required">
      <formula>NOT(ISERROR(SEARCH("New Tag Required",G9)))</formula>
    </cfRule>
  </conditionalFormatting>
  <conditionalFormatting sqref="H9">
    <cfRule type="containsText" dxfId="92" priority="39" operator="containsText" text="New Sign Required">
      <formula>NOT(ISERROR(SEARCH("New Sign Required",H9)))</formula>
    </cfRule>
  </conditionalFormatting>
  <conditionalFormatting sqref="G9">
    <cfRule type="containsText" dxfId="91" priority="38" operator="containsText" text="Action Required">
      <formula>NOT(ISERROR(SEARCH("Action Required",G9)))</formula>
    </cfRule>
  </conditionalFormatting>
  <conditionalFormatting sqref="H9">
    <cfRule type="containsText" dxfId="90" priority="37" operator="containsText" text="Action Required">
      <formula>NOT(ISERROR(SEARCH("Action Required",H9)))</formula>
    </cfRule>
  </conditionalFormatting>
  <conditionalFormatting sqref="J2:N2">
    <cfRule type="cellIs" dxfId="89" priority="36" operator="notEqual">
      <formula>0</formula>
    </cfRule>
  </conditionalFormatting>
  <conditionalFormatting sqref="J6:J15 J17:J33">
    <cfRule type="cellIs" dxfId="88" priority="35" operator="equal">
      <formula>0</formula>
    </cfRule>
  </conditionalFormatting>
  <conditionalFormatting sqref="M6:M15 M17:M33">
    <cfRule type="cellIs" dxfId="87" priority="34" operator="equal">
      <formula>0</formula>
    </cfRule>
  </conditionalFormatting>
  <conditionalFormatting sqref="J6:J15 M6:M15 M17:M33 J17:J33">
    <cfRule type="cellIs" dxfId="86" priority="31" operator="equal">
      <formula>"In Progress"</formula>
    </cfRule>
    <cfRule type="cellIs" dxfId="85" priority="32" operator="equal">
      <formula>"Log Issues"</formula>
    </cfRule>
    <cfRule type="cellIs" dxfId="84" priority="33" operator="equal">
      <formula>"N/A"</formula>
    </cfRule>
  </conditionalFormatting>
  <conditionalFormatting sqref="K6:L15">
    <cfRule type="expression" dxfId="83" priority="30">
      <formula>$J6="Log Issues"</formula>
    </cfRule>
  </conditionalFormatting>
  <conditionalFormatting sqref="N6:N15">
    <cfRule type="expression" dxfId="82" priority="29">
      <formula>$M6="Log Issues"</formula>
    </cfRule>
  </conditionalFormatting>
  <conditionalFormatting sqref="G10">
    <cfRule type="containsText" dxfId="81" priority="28" operator="containsText" text="New Tag Required">
      <formula>NOT(ISERROR(SEARCH("New Tag Required",G10)))</formula>
    </cfRule>
  </conditionalFormatting>
  <conditionalFormatting sqref="H10">
    <cfRule type="containsText" dxfId="80" priority="27" operator="containsText" text="New Sign Required">
      <formula>NOT(ISERROR(SEARCH("New Sign Required",H10)))</formula>
    </cfRule>
  </conditionalFormatting>
  <conditionalFormatting sqref="G10">
    <cfRule type="containsText" dxfId="79" priority="26" operator="containsText" text="Action Required">
      <formula>NOT(ISERROR(SEARCH("Action Required",G10)))</formula>
    </cfRule>
  </conditionalFormatting>
  <conditionalFormatting sqref="H10">
    <cfRule type="containsText" dxfId="78" priority="25" operator="containsText" text="Action Required">
      <formula>NOT(ISERROR(SEARCH("Action Required",H10)))</formula>
    </cfRule>
  </conditionalFormatting>
  <conditionalFormatting sqref="H1:H15 H23:H1048576 H17:H21">
    <cfRule type="containsText" dxfId="77" priority="23" operator="containsText" text="Remove Old Sign">
      <formula>NOT(ISERROR(SEARCH("Remove Old Sign",H1)))</formula>
    </cfRule>
    <cfRule type="containsText" dxfId="76" priority="24" operator="containsText" text="Move Sign to New Location">
      <formula>NOT(ISERROR(SEARCH("Move Sign to New Location",H1)))</formula>
    </cfRule>
  </conditionalFormatting>
  <conditionalFormatting sqref="G1:G15 G23:G1048576 G17:G21">
    <cfRule type="containsText" dxfId="75" priority="22" operator="containsText" text="Remove Old Tag">
      <formula>NOT(ISERROR(SEARCH("Remove Old Tag",G1)))</formula>
    </cfRule>
  </conditionalFormatting>
  <conditionalFormatting sqref="G22">
    <cfRule type="containsText" dxfId="74" priority="15" operator="containsText" text="Remove Old Tag">
      <formula>NOT(ISERROR(SEARCH("Remove Old Tag",G22)))</formula>
    </cfRule>
  </conditionalFormatting>
  <conditionalFormatting sqref="G22">
    <cfRule type="containsText" dxfId="73" priority="21" operator="containsText" text="New Tag Required">
      <formula>NOT(ISERROR(SEARCH("New Tag Required",G22)))</formula>
    </cfRule>
  </conditionalFormatting>
  <conditionalFormatting sqref="D22">
    <cfRule type="containsText" dxfId="72" priority="20" operator="containsText" text="Yes">
      <formula>NOT(ISERROR(SEARCH("Yes",D22)))</formula>
    </cfRule>
  </conditionalFormatting>
  <conditionalFormatting sqref="H22">
    <cfRule type="containsText" dxfId="71" priority="19" operator="containsText" text="New Sign Required">
      <formula>NOT(ISERROR(SEARCH("New Sign Required",H22)))</formula>
    </cfRule>
  </conditionalFormatting>
  <conditionalFormatting sqref="G22:H22">
    <cfRule type="containsText" dxfId="70" priority="18" operator="containsText" text="Action Required">
      <formula>NOT(ISERROR(SEARCH("Action Required",G22)))</formula>
    </cfRule>
  </conditionalFormatting>
  <conditionalFormatting sqref="H22">
    <cfRule type="containsText" dxfId="69" priority="16" operator="containsText" text="Remove Old Sign">
      <formula>NOT(ISERROR(SEARCH("Remove Old Sign",H22)))</formula>
    </cfRule>
    <cfRule type="containsText" dxfId="68" priority="17" operator="containsText" text="Move Sign to New Location">
      <formula>NOT(ISERROR(SEARCH("Move Sign to New Location",H22)))</formula>
    </cfRule>
  </conditionalFormatting>
  <conditionalFormatting sqref="G16">
    <cfRule type="containsText" dxfId="67" priority="14" operator="containsText" text="New Tag Required">
      <formula>NOT(ISERROR(SEARCH("New Tag Required",G16)))</formula>
    </cfRule>
  </conditionalFormatting>
  <conditionalFormatting sqref="D16">
    <cfRule type="containsText" dxfId="66" priority="13" operator="containsText" text="Yes">
      <formula>NOT(ISERROR(SEARCH("Yes",D16)))</formula>
    </cfRule>
  </conditionalFormatting>
  <conditionalFormatting sqref="H16">
    <cfRule type="containsText" dxfId="65" priority="12" operator="containsText" text="New Sign Required">
      <formula>NOT(ISERROR(SEARCH("New Sign Required",H16)))</formula>
    </cfRule>
  </conditionalFormatting>
  <conditionalFormatting sqref="G16:H16">
    <cfRule type="containsText" dxfId="64" priority="11" operator="containsText" text="Action Required">
      <formula>NOT(ISERROR(SEARCH("Action Required",G16)))</formula>
    </cfRule>
  </conditionalFormatting>
  <conditionalFormatting sqref="J16">
    <cfRule type="cellIs" dxfId="63" priority="10" operator="equal">
      <formula>0</formula>
    </cfRule>
  </conditionalFormatting>
  <conditionalFormatting sqref="M16">
    <cfRule type="cellIs" dxfId="62" priority="9" operator="equal">
      <formula>0</formula>
    </cfRule>
  </conditionalFormatting>
  <conditionalFormatting sqref="J16 M16">
    <cfRule type="cellIs" dxfId="61" priority="6" operator="equal">
      <formula>"In Progress"</formula>
    </cfRule>
    <cfRule type="cellIs" dxfId="60" priority="7" operator="equal">
      <formula>"Log Issues"</formula>
    </cfRule>
    <cfRule type="cellIs" dxfId="59" priority="8" operator="equal">
      <formula>"N/A"</formula>
    </cfRule>
  </conditionalFormatting>
  <conditionalFormatting sqref="K16:L16">
    <cfRule type="expression" dxfId="58" priority="5">
      <formula>$J16="Log Issues"</formula>
    </cfRule>
  </conditionalFormatting>
  <conditionalFormatting sqref="N16">
    <cfRule type="expression" dxfId="57" priority="4">
      <formula>$M16="Log Issues"</formula>
    </cfRule>
  </conditionalFormatting>
  <conditionalFormatting sqref="H16">
    <cfRule type="containsText" dxfId="56" priority="2" operator="containsText" text="Remove Old Sign">
      <formula>NOT(ISERROR(SEARCH("Remove Old Sign",H16)))</formula>
    </cfRule>
    <cfRule type="containsText" dxfId="55" priority="3" operator="containsText" text="Move Sign to New Location">
      <formula>NOT(ISERROR(SEARCH("Move Sign to New Location",H16)))</formula>
    </cfRule>
  </conditionalFormatting>
  <conditionalFormatting sqref="G16">
    <cfRule type="containsText" dxfId="54" priority="1" operator="containsText" text="Remove Old Tag">
      <formula>NOT(ISERROR(SEARCH("Remove Old Tag",G16)))</formula>
    </cfRule>
  </conditionalFormatting>
  <dataValidations count="2">
    <dataValidation type="list" allowBlank="1" showInputMessage="1" showErrorMessage="1" sqref="H202:H406">
      <formula1>DoorSignage</formula1>
    </dataValidation>
    <dataValidation type="list" allowBlank="1" showInputMessage="1" showErrorMessage="1" sqref="D6:D7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H37:H201 H34</xm:sqref>
        </x14:dataValidation>
        <x14:dataValidation type="list" allowBlank="1" showInputMessage="1" showErrorMessage="1">
          <x14:formula1>
            <xm:f>Lookup!$A$1:$A$4</xm:f>
          </x14:formula1>
          <xm:sqref>G37:G201 G34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O6:O16</xm:sqref>
        </x14:dataValidation>
        <x14:dataValidation type="list" allowBlank="1" showInputMessage="1">
          <x14:formula1>
            <xm:f>Lookup!$E$1:$E$18</xm:f>
          </x14:formula1>
          <xm:sqref>C6:C201</xm:sqref>
        </x14:dataValidation>
        <x14:dataValidation type="list" allowBlank="1" showInputMessage="1" showErrorMessage="1">
          <x14:formula1>
            <xm:f>Lookup!$A$1:$A$8</xm:f>
          </x14:formula1>
          <xm:sqref>G6:G33</xm:sqref>
        </x14:dataValidation>
        <x14:dataValidation type="list" allowBlank="1" showInputMessage="1" showErrorMessage="1">
          <x14:formula1>
            <xm:f>Lookup!$D$1:$D$10</xm:f>
          </x14:formula1>
          <xm:sqref>H6:H33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3"/>
  <sheetViews>
    <sheetView zoomScale="90" zoomScaleNormal="90" workbookViewId="0">
      <selection activeCell="E27" sqref="E27"/>
    </sheetView>
  </sheetViews>
  <sheetFormatPr defaultColWidth="9.109375" defaultRowHeight="14.4" x14ac:dyDescent="0.3"/>
  <cols>
    <col min="1" max="1" width="22.44140625" style="64" bestFit="1" customWidth="1"/>
    <col min="2" max="2" width="41.6640625" style="64" bestFit="1" customWidth="1"/>
    <col min="3" max="3" width="24" style="57" customWidth="1"/>
    <col min="4" max="4" width="14.33203125" style="57" bestFit="1" customWidth="1"/>
    <col min="5" max="5" width="73.44140625" style="57" bestFit="1" customWidth="1"/>
    <col min="6" max="6" width="13.33203125" style="57" bestFit="1" customWidth="1"/>
    <col min="7" max="8" width="18.5546875" style="57" customWidth="1"/>
    <col min="9" max="10" width="26.88671875" style="58" customWidth="1"/>
    <col min="11" max="16384" width="9.109375" style="57"/>
  </cols>
  <sheetData>
    <row r="1" spans="1:15" ht="15" x14ac:dyDescent="0.25">
      <c r="A1" s="53" t="s">
        <v>7</v>
      </c>
      <c r="B1" s="54" t="str">
        <f>'KD Changes'!B1:C1</f>
        <v>0108</v>
      </c>
      <c r="C1" s="55"/>
      <c r="D1" s="18" t="s">
        <v>10</v>
      </c>
      <c r="E1" s="56">
        <f>'KD Changes'!G1</f>
        <v>41940</v>
      </c>
    </row>
    <row r="2" spans="1:15" ht="15" customHeight="1" x14ac:dyDescent="0.25">
      <c r="A2" s="59" t="s">
        <v>8</v>
      </c>
      <c r="B2" s="60" t="str">
        <f>VLOOKUP(B1,[1]BuildingList!A:B,2,FALSE)</f>
        <v>Center for Robotics &amp; Manufacturing Systems</v>
      </c>
      <c r="C2" s="61"/>
      <c r="D2" s="62" t="s">
        <v>12</v>
      </c>
      <c r="E2" s="63" t="str">
        <f>'KD Changes'!G2</f>
        <v>Adam Davidson</v>
      </c>
    </row>
    <row r="5" spans="1:15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5" ht="15" thickTop="1" x14ac:dyDescent="0.3">
      <c r="A6" s="1" t="s">
        <v>99</v>
      </c>
      <c r="B6" s="1" t="s">
        <v>100</v>
      </c>
      <c r="C6" s="57" t="s">
        <v>71</v>
      </c>
      <c r="D6" s="57">
        <v>1090</v>
      </c>
      <c r="G6" s="30"/>
      <c r="H6" s="30"/>
      <c r="I6" s="11"/>
      <c r="J6" s="17"/>
      <c r="K6" s="41"/>
      <c r="L6" s="41"/>
      <c r="M6" s="36"/>
      <c r="N6" s="17"/>
      <c r="O6" s="11"/>
    </row>
    <row r="7" spans="1:15" ht="28.8" x14ac:dyDescent="0.3">
      <c r="A7" s="1" t="s">
        <v>129</v>
      </c>
      <c r="B7" s="1" t="s">
        <v>130</v>
      </c>
      <c r="C7" s="57" t="s">
        <v>69</v>
      </c>
      <c r="D7" s="36">
        <v>308</v>
      </c>
      <c r="E7" s="11" t="s">
        <v>75</v>
      </c>
      <c r="G7" s="30"/>
      <c r="H7" s="30"/>
      <c r="I7" s="11"/>
      <c r="J7" s="17"/>
      <c r="K7" s="41"/>
      <c r="L7" s="41"/>
      <c r="M7" s="36"/>
      <c r="N7" s="17"/>
      <c r="O7" s="11"/>
    </row>
    <row r="8" spans="1:15" ht="15" customHeight="1" x14ac:dyDescent="0.3">
      <c r="A8" s="1" t="s">
        <v>129</v>
      </c>
      <c r="B8" s="1" t="s">
        <v>130</v>
      </c>
      <c r="C8" s="57" t="s">
        <v>69</v>
      </c>
      <c r="D8" s="36">
        <v>242</v>
      </c>
      <c r="E8" s="11" t="s">
        <v>75</v>
      </c>
      <c r="G8" s="35"/>
      <c r="H8" s="30"/>
      <c r="I8" s="11"/>
      <c r="J8" s="17"/>
      <c r="K8" s="36"/>
      <c r="L8" s="36"/>
      <c r="M8" s="36"/>
      <c r="N8" s="17"/>
      <c r="O8" s="11"/>
    </row>
    <row r="9" spans="1:15" ht="28.8" x14ac:dyDescent="0.3">
      <c r="A9" s="1" t="s">
        <v>101</v>
      </c>
      <c r="B9" s="1" t="s">
        <v>102</v>
      </c>
      <c r="C9" s="57" t="s">
        <v>131</v>
      </c>
      <c r="D9" s="41">
        <v>1085</v>
      </c>
      <c r="E9" s="11" t="s">
        <v>76</v>
      </c>
      <c r="G9" s="38"/>
      <c r="H9" s="30"/>
      <c r="I9" s="11"/>
      <c r="J9" s="17"/>
      <c r="K9" s="36"/>
      <c r="L9" s="36"/>
      <c r="M9" s="36"/>
      <c r="N9" s="17"/>
      <c r="O9" s="11"/>
    </row>
    <row r="10" spans="1:15" x14ac:dyDescent="0.3">
      <c r="A10" s="1" t="s">
        <v>103</v>
      </c>
      <c r="B10" s="1" t="s">
        <v>104</v>
      </c>
      <c r="C10" s="57" t="s">
        <v>70</v>
      </c>
      <c r="E10" s="57" t="s">
        <v>132</v>
      </c>
      <c r="F10" s="66"/>
      <c r="G10" s="35"/>
      <c r="H10" s="35"/>
      <c r="I10" s="72"/>
      <c r="J10" s="17"/>
      <c r="K10" s="39"/>
      <c r="L10" s="41"/>
      <c r="M10" s="36"/>
      <c r="N10" s="11"/>
      <c r="O10" s="11"/>
    </row>
    <row r="11" spans="1:15" x14ac:dyDescent="0.3">
      <c r="A11" s="1" t="s">
        <v>105</v>
      </c>
      <c r="B11" s="1" t="s">
        <v>106</v>
      </c>
      <c r="C11" s="57" t="s">
        <v>70</v>
      </c>
      <c r="E11" s="57" t="s">
        <v>132</v>
      </c>
      <c r="F11" s="66"/>
      <c r="G11" s="35"/>
      <c r="H11" s="35"/>
      <c r="I11" s="35"/>
      <c r="J11" s="17"/>
      <c r="K11" s="36"/>
      <c r="L11" s="36"/>
      <c r="M11" s="36"/>
      <c r="N11" s="17"/>
      <c r="O11" s="11"/>
    </row>
    <row r="12" spans="1:15" x14ac:dyDescent="0.3">
      <c r="A12" s="1" t="s">
        <v>107</v>
      </c>
      <c r="B12" s="1" t="s">
        <v>108</v>
      </c>
      <c r="C12" s="57" t="s">
        <v>71</v>
      </c>
      <c r="D12" s="57">
        <v>466</v>
      </c>
      <c r="F12" s="66"/>
      <c r="G12" s="35"/>
      <c r="H12" s="35"/>
      <c r="I12" s="35"/>
      <c r="J12" s="17"/>
      <c r="K12" s="36"/>
      <c r="L12" s="36"/>
      <c r="M12" s="36"/>
      <c r="N12" s="17"/>
      <c r="O12" s="11"/>
    </row>
    <row r="13" spans="1:15" x14ac:dyDescent="0.3">
      <c r="A13" s="1" t="s">
        <v>137</v>
      </c>
      <c r="B13" s="1" t="s">
        <v>138</v>
      </c>
      <c r="C13" s="57" t="s">
        <v>69</v>
      </c>
      <c r="E13" s="57" t="s">
        <v>139</v>
      </c>
      <c r="F13" s="66"/>
      <c r="G13" s="35"/>
      <c r="H13" s="35"/>
      <c r="I13" s="35"/>
      <c r="J13" s="17"/>
      <c r="K13" s="36"/>
      <c r="L13" s="36"/>
      <c r="M13" s="36"/>
      <c r="N13" s="17"/>
      <c r="O13" s="11"/>
    </row>
    <row r="14" spans="1:15" x14ac:dyDescent="0.3">
      <c r="A14" s="1" t="s">
        <v>109</v>
      </c>
      <c r="B14" s="1" t="s">
        <v>110</v>
      </c>
      <c r="C14" s="57" t="s">
        <v>70</v>
      </c>
      <c r="E14" s="57" t="s">
        <v>133</v>
      </c>
      <c r="F14" s="66"/>
      <c r="G14" s="35"/>
      <c r="H14" s="35"/>
      <c r="I14" s="35"/>
      <c r="J14" s="17"/>
      <c r="K14" s="36"/>
      <c r="L14" s="36"/>
      <c r="M14" s="36"/>
      <c r="N14" s="17"/>
      <c r="O14" s="11"/>
    </row>
    <row r="15" spans="1:15" x14ac:dyDescent="0.3">
      <c r="A15" s="1" t="s">
        <v>111</v>
      </c>
      <c r="B15" s="1" t="s">
        <v>112</v>
      </c>
      <c r="C15" s="57" t="s">
        <v>70</v>
      </c>
      <c r="E15" s="57" t="s">
        <v>133</v>
      </c>
      <c r="F15" s="66"/>
      <c r="G15" s="35"/>
      <c r="H15" s="35"/>
      <c r="I15" s="35"/>
      <c r="J15" s="17"/>
      <c r="K15" s="36"/>
      <c r="L15" s="36"/>
      <c r="M15" s="36"/>
      <c r="N15" s="17"/>
      <c r="O15" s="11"/>
    </row>
    <row r="16" spans="1:15" x14ac:dyDescent="0.3">
      <c r="A16" s="1" t="s">
        <v>113</v>
      </c>
      <c r="B16" s="1" t="s">
        <v>114</v>
      </c>
      <c r="C16" s="57" t="s">
        <v>71</v>
      </c>
      <c r="D16" s="36">
        <v>462</v>
      </c>
      <c r="F16" s="66"/>
      <c r="G16" s="35"/>
      <c r="H16" s="35"/>
      <c r="I16" s="35"/>
      <c r="J16" s="17"/>
      <c r="K16" s="36"/>
      <c r="L16" s="36"/>
      <c r="M16" s="36"/>
      <c r="N16" s="17"/>
      <c r="O16" s="11"/>
    </row>
    <row r="17" spans="1:15" x14ac:dyDescent="0.3">
      <c r="A17" s="1" t="s">
        <v>115</v>
      </c>
      <c r="B17" s="1" t="s">
        <v>116</v>
      </c>
      <c r="C17" s="57" t="s">
        <v>71</v>
      </c>
      <c r="D17" s="57">
        <v>660</v>
      </c>
      <c r="F17" s="66"/>
      <c r="G17" s="35"/>
      <c r="H17" s="35"/>
      <c r="I17" s="35"/>
      <c r="J17" s="17"/>
      <c r="K17" s="36"/>
      <c r="L17" s="36"/>
      <c r="M17" s="36"/>
      <c r="N17" s="17"/>
      <c r="O17" s="11"/>
    </row>
    <row r="18" spans="1:15" x14ac:dyDescent="0.3">
      <c r="A18" s="1" t="s">
        <v>117</v>
      </c>
      <c r="B18" s="1" t="s">
        <v>118</v>
      </c>
      <c r="C18" s="57" t="s">
        <v>71</v>
      </c>
      <c r="D18" s="36">
        <v>469</v>
      </c>
      <c r="F18" s="66"/>
      <c r="G18" s="35"/>
      <c r="H18" s="35"/>
      <c r="I18" s="35"/>
      <c r="J18" s="17"/>
      <c r="K18" s="36"/>
      <c r="L18" s="36"/>
      <c r="M18" s="36"/>
      <c r="N18" s="17"/>
      <c r="O18" s="11"/>
    </row>
    <row r="19" spans="1:15" x14ac:dyDescent="0.3">
      <c r="A19" s="1" t="s">
        <v>119</v>
      </c>
      <c r="B19" s="1" t="s">
        <v>120</v>
      </c>
      <c r="C19" s="57" t="s">
        <v>71</v>
      </c>
      <c r="D19" s="36">
        <v>465</v>
      </c>
      <c r="F19" s="66"/>
      <c r="G19" s="35"/>
      <c r="H19" s="35"/>
      <c r="I19" s="35"/>
      <c r="J19" s="17"/>
      <c r="K19" s="36"/>
      <c r="L19" s="36"/>
      <c r="M19" s="36"/>
      <c r="N19" s="17"/>
      <c r="O19" s="11"/>
    </row>
    <row r="20" spans="1:15" x14ac:dyDescent="0.3">
      <c r="A20" s="1" t="s">
        <v>121</v>
      </c>
      <c r="B20" s="1" t="s">
        <v>122</v>
      </c>
      <c r="C20" s="57" t="s">
        <v>70</v>
      </c>
      <c r="E20" s="57" t="s">
        <v>134</v>
      </c>
      <c r="F20" s="66"/>
      <c r="G20" s="35"/>
      <c r="H20" s="35"/>
      <c r="I20" s="35"/>
      <c r="J20" s="17"/>
      <c r="K20" s="17"/>
      <c r="L20" s="36"/>
      <c r="M20" s="36"/>
      <c r="N20" s="17"/>
      <c r="O20" s="11"/>
    </row>
    <row r="21" spans="1:15" x14ac:dyDescent="0.3">
      <c r="A21" s="1" t="s">
        <v>123</v>
      </c>
      <c r="B21" s="1" t="s">
        <v>124</v>
      </c>
      <c r="C21" s="57" t="s">
        <v>71</v>
      </c>
      <c r="D21" s="36">
        <v>457</v>
      </c>
      <c r="F21" s="66"/>
      <c r="G21" s="35"/>
      <c r="H21" s="35"/>
      <c r="I21" s="35"/>
      <c r="J21" s="17"/>
      <c r="K21" s="36"/>
      <c r="L21" s="36"/>
      <c r="M21" s="36"/>
      <c r="N21" s="17"/>
      <c r="O21" s="11"/>
    </row>
    <row r="22" spans="1:15" x14ac:dyDescent="0.3">
      <c r="A22" s="1" t="s">
        <v>125</v>
      </c>
      <c r="B22" s="1" t="s">
        <v>126</v>
      </c>
      <c r="C22" s="57" t="s">
        <v>71</v>
      </c>
      <c r="F22" s="67"/>
      <c r="G22" s="35"/>
      <c r="H22" s="35"/>
      <c r="I22" s="72"/>
      <c r="J22" s="17"/>
      <c r="K22" s="36"/>
      <c r="L22" s="36"/>
      <c r="M22" s="36"/>
      <c r="N22" s="17"/>
      <c r="O22" s="11"/>
    </row>
    <row r="23" spans="1:15" x14ac:dyDescent="0.3">
      <c r="A23" s="1" t="s">
        <v>135</v>
      </c>
      <c r="B23" s="1" t="s">
        <v>136</v>
      </c>
      <c r="C23" s="57" t="s">
        <v>69</v>
      </c>
      <c r="D23" s="57">
        <v>205</v>
      </c>
      <c r="F23" s="66"/>
      <c r="G23" s="35"/>
      <c r="H23" s="35"/>
      <c r="I23" s="35"/>
      <c r="J23" s="17"/>
      <c r="K23" s="36"/>
      <c r="L23" s="36"/>
      <c r="M23" s="36"/>
      <c r="N23" s="17"/>
      <c r="O23" s="11"/>
    </row>
    <row r="24" spans="1:15" x14ac:dyDescent="0.3">
      <c r="A24" s="1" t="s">
        <v>127</v>
      </c>
      <c r="B24" s="1" t="s">
        <v>128</v>
      </c>
      <c r="C24" s="57" t="s">
        <v>71</v>
      </c>
      <c r="F24" s="66"/>
      <c r="G24" s="35"/>
      <c r="H24" s="35"/>
      <c r="I24" s="35"/>
      <c r="J24" s="17"/>
      <c r="K24" s="36"/>
      <c r="L24" s="41"/>
      <c r="M24" s="36"/>
      <c r="N24" s="17"/>
      <c r="O24" s="11"/>
    </row>
    <row r="25" spans="1:15" x14ac:dyDescent="0.3">
      <c r="A25" s="1"/>
      <c r="B25" s="1"/>
      <c r="F25" s="66"/>
      <c r="G25" s="34"/>
      <c r="H25" s="34"/>
    </row>
    <row r="26" spans="1:15" x14ac:dyDescent="0.3">
      <c r="A26" s="1"/>
      <c r="B26" s="1"/>
      <c r="F26" s="66"/>
      <c r="G26" s="34"/>
      <c r="H26" s="34"/>
    </row>
    <row r="27" spans="1:15" x14ac:dyDescent="0.3">
      <c r="A27" s="1"/>
      <c r="B27" s="1"/>
      <c r="F27" s="66"/>
      <c r="G27" s="34"/>
      <c r="H27" s="34"/>
    </row>
    <row r="28" spans="1:15" x14ac:dyDescent="0.3">
      <c r="A28" s="65"/>
      <c r="F28" s="66"/>
      <c r="G28" s="34"/>
      <c r="H28" s="34"/>
    </row>
    <row r="29" spans="1:15" x14ac:dyDescent="0.3">
      <c r="A29" s="68"/>
      <c r="F29" s="66"/>
      <c r="G29" s="34"/>
      <c r="H29" s="34"/>
    </row>
    <row r="30" spans="1:15" x14ac:dyDescent="0.3">
      <c r="A30" s="68"/>
      <c r="F30" s="66"/>
      <c r="G30" s="34"/>
      <c r="H30" s="34"/>
    </row>
    <row r="31" spans="1:15" x14ac:dyDescent="0.3">
      <c r="A31" s="68"/>
      <c r="F31" s="66"/>
      <c r="G31" s="34"/>
      <c r="H31" s="34"/>
    </row>
    <row r="32" spans="1:15" x14ac:dyDescent="0.3">
      <c r="A32" s="65"/>
      <c r="F32" s="66"/>
      <c r="G32" s="34"/>
      <c r="H32" s="34"/>
    </row>
    <row r="33" spans="1:8" x14ac:dyDescent="0.3">
      <c r="A33" s="65"/>
      <c r="F33" s="66"/>
      <c r="G33" s="34"/>
      <c r="H33" s="34"/>
    </row>
    <row r="34" spans="1:8" x14ac:dyDescent="0.3">
      <c r="A34" s="71"/>
      <c r="F34" s="66"/>
      <c r="G34" s="34"/>
      <c r="H34" s="34"/>
    </row>
    <row r="35" spans="1:8" x14ac:dyDescent="0.3">
      <c r="A35" s="71"/>
      <c r="F35" s="66"/>
      <c r="G35" s="34"/>
      <c r="H35" s="34"/>
    </row>
    <row r="36" spans="1:8" x14ac:dyDescent="0.3">
      <c r="A36" s="71"/>
      <c r="E36" s="66"/>
      <c r="F36" s="66"/>
      <c r="G36" s="34"/>
      <c r="H36" s="34"/>
    </row>
    <row r="37" spans="1:8" x14ac:dyDescent="0.3">
      <c r="A37" s="71"/>
      <c r="E37" s="66"/>
      <c r="F37" s="66"/>
      <c r="G37" s="34"/>
      <c r="H37" s="34"/>
    </row>
    <row r="38" spans="1:8" x14ac:dyDescent="0.3">
      <c r="A38" s="71"/>
      <c r="E38" s="66"/>
      <c r="F38" s="66"/>
      <c r="G38" s="34"/>
      <c r="H38" s="34"/>
    </row>
    <row r="39" spans="1:8" x14ac:dyDescent="0.3">
      <c r="A39" s="71"/>
      <c r="E39" s="66"/>
      <c r="F39" s="66"/>
      <c r="G39" s="34"/>
      <c r="H39" s="34"/>
    </row>
    <row r="40" spans="1:8" x14ac:dyDescent="0.3">
      <c r="A40" s="71"/>
      <c r="E40" s="66"/>
      <c r="F40" s="66"/>
      <c r="G40" s="66"/>
    </row>
    <row r="41" spans="1:8" x14ac:dyDescent="0.3">
      <c r="A41" s="65"/>
      <c r="E41" s="66"/>
      <c r="F41" s="66"/>
      <c r="G41" s="66"/>
    </row>
    <row r="42" spans="1:8" x14ac:dyDescent="0.3">
      <c r="A42" s="65"/>
      <c r="E42" s="66"/>
      <c r="F42" s="69"/>
      <c r="G42" s="66"/>
    </row>
    <row r="43" spans="1:8" x14ac:dyDescent="0.3">
      <c r="E43" s="66"/>
      <c r="F43" s="69"/>
      <c r="G43" s="66"/>
    </row>
    <row r="44" spans="1:8" x14ac:dyDescent="0.3">
      <c r="E44" s="66"/>
      <c r="F44" s="70"/>
      <c r="G44" s="66"/>
    </row>
    <row r="45" spans="1:8" x14ac:dyDescent="0.3">
      <c r="E45" s="66"/>
      <c r="F45" s="69"/>
      <c r="G45" s="66"/>
    </row>
    <row r="46" spans="1:8" x14ac:dyDescent="0.3">
      <c r="E46" s="66"/>
      <c r="F46" s="69"/>
      <c r="G46" s="66"/>
    </row>
    <row r="47" spans="1:8" x14ac:dyDescent="0.3">
      <c r="E47" s="66"/>
      <c r="F47" s="66"/>
      <c r="G47" s="66"/>
    </row>
    <row r="48" spans="1:8" x14ac:dyDescent="0.3">
      <c r="E48" s="66"/>
      <c r="F48" s="66"/>
      <c r="G48" s="66"/>
    </row>
    <row r="49" spans="3:7" x14ac:dyDescent="0.3">
      <c r="E49" s="66"/>
      <c r="F49" s="66"/>
      <c r="G49" s="66"/>
    </row>
    <row r="50" spans="3:7" x14ac:dyDescent="0.3">
      <c r="E50" s="66"/>
      <c r="F50" s="66"/>
      <c r="G50" s="66"/>
    </row>
    <row r="51" spans="3:7" x14ac:dyDescent="0.3">
      <c r="E51" s="66"/>
      <c r="F51" s="67"/>
      <c r="G51" s="66"/>
    </row>
    <row r="52" spans="3:7" x14ac:dyDescent="0.3">
      <c r="E52" s="66"/>
      <c r="F52" s="66"/>
      <c r="G52" s="66"/>
    </row>
    <row r="53" spans="3:7" x14ac:dyDescent="0.3">
      <c r="E53" s="66"/>
      <c r="F53" s="66"/>
      <c r="G53" s="66"/>
    </row>
    <row r="54" spans="3:7" x14ac:dyDescent="0.3">
      <c r="C54" s="58"/>
      <c r="E54" s="66"/>
      <c r="F54" s="66"/>
      <c r="G54" s="66"/>
    </row>
    <row r="55" spans="3:7" x14ac:dyDescent="0.3">
      <c r="C55" s="58"/>
      <c r="E55" s="66"/>
    </row>
    <row r="56" spans="3:7" x14ac:dyDescent="0.3">
      <c r="C56" s="58"/>
      <c r="E56" s="66"/>
    </row>
    <row r="57" spans="3:7" x14ac:dyDescent="0.3">
      <c r="C57" s="58"/>
      <c r="E57" s="66"/>
    </row>
    <row r="58" spans="3:7" x14ac:dyDescent="0.3">
      <c r="C58" s="58"/>
      <c r="E58" s="66"/>
    </row>
    <row r="59" spans="3:7" x14ac:dyDescent="0.3">
      <c r="C59" s="58"/>
    </row>
    <row r="60" spans="3:7" x14ac:dyDescent="0.3">
      <c r="C60" s="58"/>
    </row>
    <row r="61" spans="3:7" x14ac:dyDescent="0.3">
      <c r="C61" s="58"/>
    </row>
    <row r="62" spans="3:7" x14ac:dyDescent="0.3">
      <c r="C62" s="58"/>
    </row>
    <row r="63" spans="3:7" x14ac:dyDescent="0.3">
      <c r="C63" s="58"/>
    </row>
    <row r="64" spans="3:7" x14ac:dyDescent="0.3">
      <c r="C64" s="58"/>
    </row>
    <row r="65" spans="3:3" x14ac:dyDescent="0.3">
      <c r="C65" s="58"/>
    </row>
    <row r="66" spans="3:3" x14ac:dyDescent="0.3">
      <c r="C66" s="58"/>
    </row>
    <row r="67" spans="3:3" x14ac:dyDescent="0.3">
      <c r="C67" s="58"/>
    </row>
    <row r="68" spans="3:3" x14ac:dyDescent="0.3">
      <c r="C68" s="58"/>
    </row>
    <row r="69" spans="3:3" x14ac:dyDescent="0.3">
      <c r="C69" s="58"/>
    </row>
    <row r="70" spans="3:3" x14ac:dyDescent="0.3">
      <c r="C70" s="58"/>
    </row>
    <row r="71" spans="3:3" x14ac:dyDescent="0.3">
      <c r="C71" s="58"/>
    </row>
    <row r="72" spans="3:3" x14ac:dyDescent="0.3">
      <c r="C72" s="58"/>
    </row>
    <row r="73" spans="3:3" x14ac:dyDescent="0.3">
      <c r="C73" s="58"/>
    </row>
    <row r="74" spans="3:3" x14ac:dyDescent="0.3">
      <c r="C74" s="58"/>
    </row>
    <row r="75" spans="3:3" x14ac:dyDescent="0.3">
      <c r="C75" s="58"/>
    </row>
    <row r="76" spans="3:3" x14ac:dyDescent="0.3">
      <c r="C76" s="58"/>
    </row>
    <row r="77" spans="3:3" x14ac:dyDescent="0.3">
      <c r="C77" s="58"/>
    </row>
    <row r="78" spans="3:3" x14ac:dyDescent="0.3">
      <c r="C78" s="58"/>
    </row>
    <row r="79" spans="3:3" x14ac:dyDescent="0.3">
      <c r="C79" s="58"/>
    </row>
    <row r="80" spans="3:3" x14ac:dyDescent="0.3">
      <c r="C80" s="58"/>
    </row>
    <row r="81" spans="3:3" x14ac:dyDescent="0.3">
      <c r="C81" s="58"/>
    </row>
    <row r="82" spans="3:3" x14ac:dyDescent="0.3">
      <c r="C82" s="58"/>
    </row>
    <row r="83" spans="3:3" x14ac:dyDescent="0.3">
      <c r="C83" s="58"/>
    </row>
    <row r="84" spans="3:3" x14ac:dyDescent="0.3">
      <c r="C84" s="58"/>
    </row>
    <row r="85" spans="3:3" x14ac:dyDescent="0.3">
      <c r="C85" s="58"/>
    </row>
    <row r="86" spans="3:3" x14ac:dyDescent="0.3">
      <c r="C86" s="58"/>
    </row>
    <row r="203" spans="3:3" x14ac:dyDescent="0.3">
      <c r="C203" s="57" t="s">
        <v>30</v>
      </c>
    </row>
  </sheetData>
  <sheetProtection insertRows="0" deleteRows="0" selectLockedCells="1"/>
  <conditionalFormatting sqref="G40:G53">
    <cfRule type="containsText" dxfId="53" priority="58" operator="containsText" text="New Tag Required">
      <formula>NOT(ISERROR(SEARCH("New Tag Required",G40)))</formula>
    </cfRule>
  </conditionalFormatting>
  <conditionalFormatting sqref="D54:D103">
    <cfRule type="containsText" dxfId="52" priority="57" operator="containsText" text="Yes">
      <formula>NOT(ISERROR(SEARCH("Yes",D54)))</formula>
    </cfRule>
  </conditionalFormatting>
  <conditionalFormatting sqref="H40:H99 H200:H421">
    <cfRule type="containsText" dxfId="51" priority="56" operator="containsText" text="New Sign Required">
      <formula>NOT(ISERROR(SEARCH("New Sign Required",H40)))</formula>
    </cfRule>
  </conditionalFormatting>
  <conditionalFormatting sqref="G40:G99">
    <cfRule type="containsText" dxfId="50" priority="55" operator="containsText" text="Action Required">
      <formula>NOT(ISERROR(SEARCH("Action Required",G40)))</formula>
    </cfRule>
  </conditionalFormatting>
  <conditionalFormatting sqref="H40:H99">
    <cfRule type="containsText" dxfId="49" priority="54" operator="containsText" text="Action Required">
      <formula>NOT(ISERROR(SEARCH("Action Required",H40)))</formula>
    </cfRule>
  </conditionalFormatting>
  <conditionalFormatting sqref="D104:D203">
    <cfRule type="containsText" dxfId="48" priority="49" operator="containsText" text="Yes">
      <formula>NOT(ISERROR(SEARCH("Yes",D104)))</formula>
    </cfRule>
  </conditionalFormatting>
  <conditionalFormatting sqref="H100:H199">
    <cfRule type="containsText" dxfId="47" priority="48" operator="containsText" text="New Sign Required">
      <formula>NOT(ISERROR(SEARCH("New Sign Required",H100)))</formula>
    </cfRule>
  </conditionalFormatting>
  <conditionalFormatting sqref="G100:G199">
    <cfRule type="containsText" dxfId="46" priority="47" operator="containsText" text="Action Required">
      <formula>NOT(ISERROR(SEARCH("Action Required",G100)))</formula>
    </cfRule>
  </conditionalFormatting>
  <conditionalFormatting sqref="H100:H199">
    <cfRule type="containsText" dxfId="45" priority="46" operator="containsText" text="Action Required">
      <formula>NOT(ISERROR(SEARCH("Action Required",H100)))</formula>
    </cfRule>
  </conditionalFormatting>
  <conditionalFormatting sqref="H1:H4 H40:H1048576 G5 G25:G39">
    <cfRule type="containsText" dxfId="44" priority="44" operator="containsText" text="Remove Old Sign">
      <formula>NOT(ISERROR(SEARCH("Remove Old Sign",G1)))</formula>
    </cfRule>
    <cfRule type="containsText" dxfId="43" priority="45" operator="containsText" text="Move Sign to New Location">
      <formula>NOT(ISERROR(SEARCH("Move Sign to New Location",G1)))</formula>
    </cfRule>
  </conditionalFormatting>
  <conditionalFormatting sqref="G40:G1048576 F5:F9 G3:G4 E1:E2">
    <cfRule type="containsText" dxfId="42" priority="43" operator="containsText" text="Remove Old Tag">
      <formula>NOT(ISERROR(SEARCH("Remove Old Tag",E1)))</formula>
    </cfRule>
  </conditionalFormatting>
  <conditionalFormatting sqref="M11:M16 M24 M18:M22">
    <cfRule type="containsText" dxfId="41" priority="42" operator="containsText" text="New Tag Required">
      <formula>NOT(ISERROR(SEARCH("New Tag Required",M11)))</formula>
    </cfRule>
  </conditionalFormatting>
  <conditionalFormatting sqref="J6:J7 J9 J11:J16 J24 J18:J22">
    <cfRule type="containsText" dxfId="40" priority="41" operator="containsText" text="Yes">
      <formula>NOT(ISERROR(SEARCH("Yes",J6)))</formula>
    </cfRule>
  </conditionalFormatting>
  <conditionalFormatting sqref="N11:N16 N24 N18:N22">
    <cfRule type="containsText" dxfId="39" priority="40" operator="containsText" text="New Sign Required">
      <formula>NOT(ISERROR(SEARCH("New Sign Required",N11)))</formula>
    </cfRule>
  </conditionalFormatting>
  <conditionalFormatting sqref="M11:N16 M24:N24 M18:N22">
    <cfRule type="containsText" dxfId="38" priority="39" operator="containsText" text="Action Required">
      <formula>NOT(ISERROR(SEARCH("Action Required",M11)))</formula>
    </cfRule>
  </conditionalFormatting>
  <conditionalFormatting sqref="M6:M7">
    <cfRule type="containsText" dxfId="37" priority="38" operator="containsText" text="New Tag Required">
      <formula>NOT(ISERROR(SEARCH("New Tag Required",M6)))</formula>
    </cfRule>
  </conditionalFormatting>
  <conditionalFormatting sqref="N6:N7">
    <cfRule type="containsText" dxfId="36" priority="37" operator="containsText" text="New Sign Required">
      <formula>NOT(ISERROR(SEARCH("New Sign Required",N6)))</formula>
    </cfRule>
  </conditionalFormatting>
  <conditionalFormatting sqref="M6:M7">
    <cfRule type="containsText" dxfId="35" priority="36" operator="containsText" text="Action Required">
      <formula>NOT(ISERROR(SEARCH("Action Required",M6)))</formula>
    </cfRule>
  </conditionalFormatting>
  <conditionalFormatting sqref="N6:N7">
    <cfRule type="containsText" dxfId="34" priority="35" operator="containsText" text="Action Required">
      <formula>NOT(ISERROR(SEARCH("Action Required",N6)))</formula>
    </cfRule>
  </conditionalFormatting>
  <conditionalFormatting sqref="M6:M7">
    <cfRule type="containsText" dxfId="33" priority="34" operator="containsText" text="New Tag Required">
      <formula>NOT(ISERROR(SEARCH("New Tag Required",M6)))</formula>
    </cfRule>
  </conditionalFormatting>
  <conditionalFormatting sqref="J6:J7">
    <cfRule type="containsText" dxfId="32" priority="33" operator="containsText" text="Yes">
      <formula>NOT(ISERROR(SEARCH("Yes",J6)))</formula>
    </cfRule>
  </conditionalFormatting>
  <conditionalFormatting sqref="M6:M7">
    <cfRule type="containsText" dxfId="31" priority="32" operator="containsText" text="Action Required">
      <formula>NOT(ISERROR(SEARCH("Action Required",M6)))</formula>
    </cfRule>
  </conditionalFormatting>
  <conditionalFormatting sqref="J10">
    <cfRule type="containsText" dxfId="30" priority="31" operator="containsText" text="Yes">
      <formula>NOT(ISERROR(SEARCH("Yes",J10)))</formula>
    </cfRule>
  </conditionalFormatting>
  <conditionalFormatting sqref="J8">
    <cfRule type="containsText" dxfId="29" priority="30" operator="containsText" text="Yes">
      <formula>NOT(ISERROR(SEARCH("Yes",J8)))</formula>
    </cfRule>
  </conditionalFormatting>
  <conditionalFormatting sqref="M8">
    <cfRule type="containsText" dxfId="28" priority="29" operator="containsText" text="New Tag Required">
      <formula>NOT(ISERROR(SEARCH("New Tag Required",M8)))</formula>
    </cfRule>
  </conditionalFormatting>
  <conditionalFormatting sqref="N8">
    <cfRule type="containsText" dxfId="27" priority="28" operator="containsText" text="New Sign Required">
      <formula>NOT(ISERROR(SEARCH("New Sign Required",N8)))</formula>
    </cfRule>
  </conditionalFormatting>
  <conditionalFormatting sqref="M8">
    <cfRule type="containsText" dxfId="26" priority="27" operator="containsText" text="Action Required">
      <formula>NOT(ISERROR(SEARCH("Action Required",M8)))</formula>
    </cfRule>
  </conditionalFormatting>
  <conditionalFormatting sqref="N8">
    <cfRule type="containsText" dxfId="25" priority="26" operator="containsText" text="Action Required">
      <formula>NOT(ISERROR(SEARCH("Action Required",N8)))</formula>
    </cfRule>
  </conditionalFormatting>
  <conditionalFormatting sqref="M9">
    <cfRule type="containsText" dxfId="24" priority="25" operator="containsText" text="New Tag Required">
      <formula>NOT(ISERROR(SEARCH("New Tag Required",M9)))</formula>
    </cfRule>
  </conditionalFormatting>
  <conditionalFormatting sqref="N9">
    <cfRule type="containsText" dxfId="23" priority="24" operator="containsText" text="New Sign Required">
      <formula>NOT(ISERROR(SEARCH("New Sign Required",N9)))</formula>
    </cfRule>
  </conditionalFormatting>
  <conditionalFormatting sqref="M9">
    <cfRule type="containsText" dxfId="22" priority="23" operator="containsText" text="Action Required">
      <formula>NOT(ISERROR(SEARCH("Action Required",M9)))</formula>
    </cfRule>
  </conditionalFormatting>
  <conditionalFormatting sqref="N9">
    <cfRule type="containsText" dxfId="21" priority="22" operator="containsText" text="Action Required">
      <formula>NOT(ISERROR(SEARCH("Action Required",N9)))</formula>
    </cfRule>
  </conditionalFormatting>
  <conditionalFormatting sqref="M10">
    <cfRule type="containsText" dxfId="20" priority="21" operator="containsText" text="New Tag Required">
      <formula>NOT(ISERROR(SEARCH("New Tag Required",M10)))</formula>
    </cfRule>
  </conditionalFormatting>
  <conditionalFormatting sqref="N10">
    <cfRule type="containsText" dxfId="19" priority="20" operator="containsText" text="New Sign Required">
      <formula>NOT(ISERROR(SEARCH("New Sign Required",N10)))</formula>
    </cfRule>
  </conditionalFormatting>
  <conditionalFormatting sqref="M10">
    <cfRule type="containsText" dxfId="18" priority="19" operator="containsText" text="Action Required">
      <formula>NOT(ISERROR(SEARCH("Action Required",M10)))</formula>
    </cfRule>
  </conditionalFormatting>
  <conditionalFormatting sqref="N10">
    <cfRule type="containsText" dxfId="17" priority="18" operator="containsText" text="Action Required">
      <formula>NOT(ISERROR(SEARCH("Action Required",N10)))</formula>
    </cfRule>
  </conditionalFormatting>
  <conditionalFormatting sqref="N6:N16 N24 N18:N22">
    <cfRule type="containsText" dxfId="16" priority="16" operator="containsText" text="Remove Old Sign">
      <formula>NOT(ISERROR(SEARCH("Remove Old Sign",N6)))</formula>
    </cfRule>
    <cfRule type="containsText" dxfId="15" priority="17" operator="containsText" text="Move Sign to New Location">
      <formula>NOT(ISERROR(SEARCH("Move Sign to New Location",N6)))</formula>
    </cfRule>
  </conditionalFormatting>
  <conditionalFormatting sqref="M6:M16 M24 M18:M22">
    <cfRule type="containsText" dxfId="14" priority="15" operator="containsText" text="Remove Old Tag">
      <formula>NOT(ISERROR(SEARCH("Remove Old Tag",M6)))</formula>
    </cfRule>
  </conditionalFormatting>
  <conditionalFormatting sqref="M23">
    <cfRule type="containsText" dxfId="13" priority="8" operator="containsText" text="Remove Old Tag">
      <formula>NOT(ISERROR(SEARCH("Remove Old Tag",M23)))</formula>
    </cfRule>
  </conditionalFormatting>
  <conditionalFormatting sqref="M23">
    <cfRule type="containsText" dxfId="12" priority="14" operator="containsText" text="New Tag Required">
      <formula>NOT(ISERROR(SEARCH("New Tag Required",M23)))</formula>
    </cfRule>
  </conditionalFormatting>
  <conditionalFormatting sqref="J23">
    <cfRule type="containsText" dxfId="11" priority="13" operator="containsText" text="Yes">
      <formula>NOT(ISERROR(SEARCH("Yes",J23)))</formula>
    </cfRule>
  </conditionalFormatting>
  <conditionalFormatting sqref="N23">
    <cfRule type="containsText" dxfId="10" priority="12" operator="containsText" text="New Sign Required">
      <formula>NOT(ISERROR(SEARCH("New Sign Required",N23)))</formula>
    </cfRule>
  </conditionalFormatting>
  <conditionalFormatting sqref="M23:N23">
    <cfRule type="containsText" dxfId="9" priority="11" operator="containsText" text="Action Required">
      <formula>NOT(ISERROR(SEARCH("Action Required",M23)))</formula>
    </cfRule>
  </conditionalFormatting>
  <conditionalFormatting sqref="N23">
    <cfRule type="containsText" dxfId="8" priority="9" operator="containsText" text="Remove Old Sign">
      <formula>NOT(ISERROR(SEARCH("Remove Old Sign",N23)))</formula>
    </cfRule>
    <cfRule type="containsText" dxfId="7" priority="10" operator="containsText" text="Move Sign to New Location">
      <formula>NOT(ISERROR(SEARCH("Move Sign to New Location",N23)))</formula>
    </cfRule>
  </conditionalFormatting>
  <conditionalFormatting sqref="M17">
    <cfRule type="containsText" dxfId="6" priority="7" operator="containsText" text="New Tag Required">
      <formula>NOT(ISERROR(SEARCH("New Tag Required",M17)))</formula>
    </cfRule>
  </conditionalFormatting>
  <conditionalFormatting sqref="J17">
    <cfRule type="containsText" dxfId="5" priority="6" operator="containsText" text="Yes">
      <formula>NOT(ISERROR(SEARCH("Yes",J17)))</formula>
    </cfRule>
  </conditionalFormatting>
  <conditionalFormatting sqref="N17">
    <cfRule type="containsText" dxfId="4" priority="5" operator="containsText" text="New Sign Required">
      <formula>NOT(ISERROR(SEARCH("New Sign Required",N17)))</formula>
    </cfRule>
  </conditionalFormatting>
  <conditionalFormatting sqref="M17:N17">
    <cfRule type="containsText" dxfId="3" priority="4" operator="containsText" text="Action Required">
      <formula>NOT(ISERROR(SEARCH("Action Required",M17)))</formula>
    </cfRule>
  </conditionalFormatting>
  <conditionalFormatting sqref="N17">
    <cfRule type="containsText" dxfId="2" priority="2" operator="containsText" text="Remove Old Sign">
      <formula>NOT(ISERROR(SEARCH("Remove Old Sign",N17)))</formula>
    </cfRule>
    <cfRule type="containsText" dxfId="1" priority="3" operator="containsText" text="Move Sign to New Location">
      <formula>NOT(ISERROR(SEARCH("Move Sign to New Location",N17)))</formula>
    </cfRule>
  </conditionalFormatting>
  <conditionalFormatting sqref="M17">
    <cfRule type="containsText" dxfId="0" priority="1" operator="containsText" text="Remove Old Tag">
      <formula>NOT(ISERROR(SEARCH("Remove Old Tag",M17)))</formula>
    </cfRule>
  </conditionalFormatting>
  <dataValidations count="2">
    <dataValidation type="list" allowBlank="1" showInputMessage="1" showErrorMessage="1" sqref="D54:D78 J6:J2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>
          <x14:formula1>
            <xm:f>[1]Lookup!#REF!</xm:f>
          </x14:formula1>
          <xm:sqref>C54:C202</xm:sqref>
        </x14:dataValidation>
        <x14:dataValidation type="list" allowBlank="1" showInputMessage="1" showErrorMessage="1">
          <x14:formula1>
            <xm:f>[1]Lookup!#REF!</xm:f>
          </x14:formula1>
          <xm:sqref>G40:H199</xm:sqref>
        </x14:dataValidation>
        <x14:dataValidation type="list" allowBlank="1" showInputMessage="1" showErrorMessage="1">
          <x14:formula1>
            <xm:f>Lookup!$D$1:$D$10</xm:f>
          </x14:formula1>
          <xm:sqref>N6:N24</xm:sqref>
        </x14:dataValidation>
        <x14:dataValidation type="list" allowBlank="1" showInputMessage="1" showErrorMessage="1">
          <x14:formula1>
            <xm:f>Lookup!$A$1:$A$8</xm:f>
          </x14:formula1>
          <xm:sqref>M6:M24</xm:sqref>
        </x14:dataValidation>
        <x14:dataValidation type="list" allowBlank="1" showInputMessage="1">
          <x14:formula1>
            <xm:f>Lookup!$E$1:$E$18</xm:f>
          </x14:formula1>
          <xm:sqref>I6:I24</xm:sqref>
        </x14:dataValidation>
        <x14:dataValidation type="list" allowBlank="1" showInputMessage="1" showErrorMessage="1">
          <x14:formula1>
            <xm:f>Lookup!$G$1:$G$5</xm:f>
          </x14:formula1>
          <xm:sqref>C6:C37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H6" sqref="H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  <c r="G5" t="s">
        <v>131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52" t="s">
        <v>50</v>
      </c>
    </row>
    <row r="10" spans="1:7" s="1" customFormat="1" ht="15" x14ac:dyDescent="0.25">
      <c r="E10" s="52" t="s">
        <v>33</v>
      </c>
    </row>
    <row r="11" spans="1:7" ht="15" x14ac:dyDescent="0.25">
      <c r="E11" s="52" t="s">
        <v>20</v>
      </c>
    </row>
    <row r="12" spans="1:7" ht="15" x14ac:dyDescent="0.25">
      <c r="E12" s="52" t="s">
        <v>24</v>
      </c>
    </row>
    <row r="13" spans="1:7" ht="15" x14ac:dyDescent="0.25">
      <c r="E13" s="52" t="s">
        <v>53</v>
      </c>
    </row>
    <row r="14" spans="1:7" ht="15" x14ac:dyDescent="0.25">
      <c r="E14" s="52" t="s">
        <v>51</v>
      </c>
    </row>
    <row r="15" spans="1:7" ht="15" x14ac:dyDescent="0.25">
      <c r="E15" s="52" t="s">
        <v>22</v>
      </c>
    </row>
    <row r="16" spans="1:7" ht="15" x14ac:dyDescent="0.25">
      <c r="E16" s="52" t="s">
        <v>26</v>
      </c>
    </row>
    <row r="17" spans="1:7" ht="15" x14ac:dyDescent="0.25">
      <c r="E17" s="52" t="s">
        <v>23</v>
      </c>
    </row>
    <row r="18" spans="1:7" ht="15" x14ac:dyDescent="0.25">
      <c r="E18" s="52" t="s">
        <v>25</v>
      </c>
    </row>
    <row r="19" spans="1:7" ht="15" x14ac:dyDescent="0.25">
      <c r="E19" s="7"/>
    </row>
    <row r="20" spans="1:7" ht="15" x14ac:dyDescent="0.25">
      <c r="A20" s="51"/>
      <c r="B20" s="51"/>
      <c r="C20" s="51"/>
      <c r="D20" s="51"/>
      <c r="F20" s="51"/>
      <c r="G20" s="51"/>
    </row>
    <row r="21" spans="1:7" ht="15" x14ac:dyDescent="0.25">
      <c r="A21" s="51"/>
      <c r="B21" s="51"/>
      <c r="C21" s="51"/>
      <c r="D21" s="51"/>
      <c r="F21" s="51"/>
      <c r="G21" s="51"/>
    </row>
    <row r="22" spans="1:7" ht="15" x14ac:dyDescent="0.25">
      <c r="A22" s="51"/>
      <c r="B22" s="51"/>
      <c r="C22" s="51"/>
      <c r="D22" s="51"/>
      <c r="F22" s="51"/>
      <c r="G22" s="51"/>
    </row>
    <row r="23" spans="1:7" ht="15" x14ac:dyDescent="0.25">
      <c r="A23" s="51"/>
      <c r="B23" s="51"/>
      <c r="C23" s="51"/>
      <c r="D23" s="51"/>
      <c r="F23" s="51"/>
      <c r="G23" s="51"/>
    </row>
    <row r="24" spans="1:7" ht="15" x14ac:dyDescent="0.25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x14ac:dyDescent="0.3">
      <c r="A26" s="51"/>
      <c r="B26" s="51"/>
      <c r="C26" s="51"/>
      <c r="D26" s="51"/>
      <c r="F26" s="51"/>
      <c r="G26" s="51"/>
    </row>
    <row r="27" spans="1:7" x14ac:dyDescent="0.3">
      <c r="A27" s="51"/>
      <c r="B27" s="51"/>
      <c r="C27" s="51"/>
      <c r="D27" s="51"/>
      <c r="F27" s="51"/>
      <c r="G27" s="51"/>
    </row>
    <row r="28" spans="1:7" x14ac:dyDescent="0.3">
      <c r="A28" s="51"/>
      <c r="B28" s="51"/>
      <c r="C28" s="51"/>
      <c r="D28" s="51"/>
      <c r="F28" s="51"/>
      <c r="G28" s="51"/>
    </row>
    <row r="29" spans="1:7" x14ac:dyDescent="0.3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61" workbookViewId="0">
      <selection activeCell="B2" sqref="B2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ht="15" x14ac:dyDescent="0.25">
      <c r="A31" s="2" t="str">
        <f>([3]UKBuilding_List!A31)</f>
        <v>0032</v>
      </c>
      <c r="B31" s="3" t="str">
        <f>([3]UKBuilding_List!B31)</f>
        <v>Main Building</v>
      </c>
    </row>
    <row r="32" spans="1:2" ht="15" x14ac:dyDescent="0.25">
      <c r="A32" s="2" t="str">
        <f>([3]UKBuilding_List!A32)</f>
        <v>0033</v>
      </c>
      <c r="B32" s="3" t="str">
        <f>([3]UKBuilding_List!B32)</f>
        <v>Ezra Gillis Building</v>
      </c>
    </row>
    <row r="33" spans="1:2" ht="15" x14ac:dyDescent="0.25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ht="15" x14ac:dyDescent="0.25">
      <c r="A34" s="2" t="str">
        <f>([3]UKBuilding_List!A34)</f>
        <v>0035</v>
      </c>
      <c r="B34" s="3" t="str">
        <f>([3]UKBuilding_List!B34)</f>
        <v>Miller Hall</v>
      </c>
    </row>
    <row r="35" spans="1:2" ht="15" x14ac:dyDescent="0.25">
      <c r="A35" s="2" t="str">
        <f>([3]UKBuilding_List!A35)</f>
        <v>0036</v>
      </c>
      <c r="B35" s="3" t="str">
        <f>([3]UKBuilding_List!B35)</f>
        <v>Gatehouse Gate 2</v>
      </c>
    </row>
    <row r="36" spans="1:2" ht="15" x14ac:dyDescent="0.25">
      <c r="A36" s="2" t="str">
        <f>([3]UKBuilding_List!A36)</f>
        <v>0037</v>
      </c>
      <c r="B36" s="3" t="str">
        <f>([3]UKBuilding_List!B36)</f>
        <v>109 State St</v>
      </c>
    </row>
    <row r="37" spans="1:2" ht="15" x14ac:dyDescent="0.25">
      <c r="A37" s="2" t="str">
        <f>([3]UKBuilding_List!A37)</f>
        <v>0038</v>
      </c>
      <c r="B37" s="3" t="str">
        <f>([3]UKBuilding_List!B37)</f>
        <v>Engineering Annex</v>
      </c>
    </row>
    <row r="38" spans="1:2" ht="15" x14ac:dyDescent="0.25">
      <c r="A38" s="2" t="str">
        <f>([3]UKBuilding_List!A38)</f>
        <v>0039</v>
      </c>
      <c r="B38" s="3" t="str">
        <f>([3]UKBuilding_List!B38)</f>
        <v>Margaret I. King Library</v>
      </c>
    </row>
    <row r="39" spans="1:2" ht="15" x14ac:dyDescent="0.25">
      <c r="A39" s="2" t="str">
        <f>([3]UKBuilding_List!A39)</f>
        <v>0040</v>
      </c>
      <c r="B39" s="3" t="str">
        <f>([3]UKBuilding_List!B39)</f>
        <v>Maxwell Place</v>
      </c>
    </row>
    <row r="40" spans="1:2" ht="15" x14ac:dyDescent="0.25">
      <c r="A40" s="2" t="str">
        <f>([3]UKBuilding_List!A40)</f>
        <v>0041</v>
      </c>
      <c r="B40" s="3" t="str">
        <f>([3]UKBuilding_List!B40)</f>
        <v>Pence Hall</v>
      </c>
    </row>
    <row r="41" spans="1:2" ht="15" x14ac:dyDescent="0.25">
      <c r="A41" s="2" t="str">
        <f>([3]UKBuilding_List!A41)</f>
        <v>0042</v>
      </c>
      <c r="B41" s="3" t="str">
        <f>([3]UKBuilding_List!B41)</f>
        <v>Grehan Journalism Building</v>
      </c>
    </row>
    <row r="42" spans="1:2" ht="15" x14ac:dyDescent="0.25">
      <c r="A42" s="2" t="str">
        <f>([3]UKBuilding_List!A42)</f>
        <v>0043</v>
      </c>
      <c r="B42" s="3" t="str">
        <f>([3]UKBuilding_List!B42)</f>
        <v>S. J. Sam Whalen Building</v>
      </c>
    </row>
    <row r="43" spans="1:2" ht="15" x14ac:dyDescent="0.25">
      <c r="A43" s="2" t="str">
        <f>([3]UKBuilding_List!A43)</f>
        <v>0044</v>
      </c>
      <c r="B43" s="3" t="str">
        <f>([3]UKBuilding_List!B43)</f>
        <v>Kastle Hall</v>
      </c>
    </row>
    <row r="44" spans="1:2" ht="15" x14ac:dyDescent="0.25">
      <c r="A44" s="2" t="str">
        <f>([3]UKBuilding_List!A44)</f>
        <v>0045</v>
      </c>
      <c r="B44" s="3" t="str">
        <f>([3]UKBuilding_List!B44)</f>
        <v>McVey Hall</v>
      </c>
    </row>
    <row r="45" spans="1:2" ht="15" x14ac:dyDescent="0.25">
      <c r="A45" s="2" t="str">
        <f>([3]UKBuilding_List!A45)</f>
        <v>0046</v>
      </c>
      <c r="B45" s="3" t="str">
        <f>([3]UKBuilding_List!B45)</f>
        <v>Anderson Hall Tower</v>
      </c>
    </row>
    <row r="46" spans="1:2" ht="15" x14ac:dyDescent="0.25">
      <c r="A46" s="2" t="str">
        <f>([3]UKBuilding_List!A46)</f>
        <v>0047</v>
      </c>
      <c r="B46" s="3" t="str">
        <f>([3]UKBuilding_List!B46)</f>
        <v>C. W. Mathews Building</v>
      </c>
    </row>
    <row r="47" spans="1:2" ht="15" x14ac:dyDescent="0.25">
      <c r="A47" s="2" t="str">
        <f>([3]UKBuilding_List!A47)</f>
        <v>0048</v>
      </c>
      <c r="B47" s="3" t="str">
        <f>([3]UKBuilding_List!B47)</f>
        <v>Law Building</v>
      </c>
    </row>
    <row r="48" spans="1:2" ht="15" x14ac:dyDescent="0.25">
      <c r="A48" s="2" t="str">
        <f>([3]UKBuilding_List!A48)</f>
        <v>0049</v>
      </c>
      <c r="B48" s="3" t="str">
        <f>([3]UKBuilding_List!B48)</f>
        <v>Memorial Hall</v>
      </c>
    </row>
    <row r="49" spans="1:2" ht="15" x14ac:dyDescent="0.25">
      <c r="A49" s="2" t="str">
        <f>([3]UKBuilding_List!A49)</f>
        <v>0050</v>
      </c>
      <c r="B49" s="3" t="str">
        <f>([3]UKBuilding_List!B49)</f>
        <v>Erikson Hall</v>
      </c>
    </row>
    <row r="50" spans="1:2" ht="15" x14ac:dyDescent="0.25">
      <c r="A50" s="2" t="str">
        <f>([3]UKBuilding_List!A50)</f>
        <v>0051</v>
      </c>
      <c r="B50" s="3" t="str">
        <f>([3]UKBuilding_List!B50)</f>
        <v>Mineral Industries Building</v>
      </c>
    </row>
    <row r="51" spans="1:2" ht="15" x14ac:dyDescent="0.25">
      <c r="A51" s="2" t="str">
        <f>([3]UKBuilding_List!A51)</f>
        <v>0052</v>
      </c>
      <c r="B51" s="3" t="str">
        <f>([3]UKBuilding_List!B51)</f>
        <v>Terrell Civil Engineering Building</v>
      </c>
    </row>
    <row r="52" spans="1:2" ht="15" x14ac:dyDescent="0.25">
      <c r="A52" s="2" t="str">
        <f>([3]UKBuilding_List!A52)</f>
        <v>0053</v>
      </c>
      <c r="B52" s="3" t="str">
        <f>([3]UKBuilding_List!B52)</f>
        <v>Slone Research Building</v>
      </c>
    </row>
    <row r="53" spans="1:2" ht="15" x14ac:dyDescent="0.25">
      <c r="A53" s="2" t="str">
        <f>([3]UKBuilding_List!A53)</f>
        <v>0054</v>
      </c>
      <c r="B53" s="3" t="str">
        <f>([3]UKBuilding_List!B53)</f>
        <v>Funkhouser Building</v>
      </c>
    </row>
    <row r="54" spans="1:2" ht="15" x14ac:dyDescent="0.25">
      <c r="A54" s="2" t="str">
        <f>([3]UKBuilding_List!A54)</f>
        <v>0055</v>
      </c>
      <c r="B54" s="3" t="str">
        <f>([3]UKBuilding_List!B54)</f>
        <v>Chemistry-Physics Building</v>
      </c>
    </row>
    <row r="55" spans="1:2" ht="15" x14ac:dyDescent="0.25">
      <c r="A55" s="2" t="str">
        <f>([3]UKBuilding_List!A55)</f>
        <v>0056</v>
      </c>
      <c r="B55" s="3" t="str">
        <f>([3]UKBuilding_List!B55)</f>
        <v>Breckinridge Hall</v>
      </c>
    </row>
    <row r="56" spans="1:2" ht="15" x14ac:dyDescent="0.25">
      <c r="A56" s="2" t="str">
        <f>([3]UKBuilding_List!A56)</f>
        <v>0057</v>
      </c>
      <c r="B56" s="3" t="str">
        <f>([3]UKBuilding_List!B56)</f>
        <v>Kinkead Hall</v>
      </c>
    </row>
    <row r="57" spans="1:2" ht="15" x14ac:dyDescent="0.25">
      <c r="A57" s="2" t="str">
        <f>([3]UKBuilding_List!A57)</f>
        <v>0058</v>
      </c>
      <c r="B57" s="3" t="str">
        <f>([3]UKBuilding_List!B57)</f>
        <v>Bradley Hall</v>
      </c>
    </row>
    <row r="58" spans="1:2" ht="15" x14ac:dyDescent="0.25">
      <c r="A58" s="2" t="str">
        <f>([3]UKBuilding_List!A58)</f>
        <v>0059</v>
      </c>
      <c r="B58" s="3" t="str">
        <f>([3]UKBuilding_List!B58)</f>
        <v>Bowman Hall</v>
      </c>
    </row>
    <row r="59" spans="1:2" ht="15" x14ac:dyDescent="0.25">
      <c r="A59" s="2" t="str">
        <f>([3]UKBuilding_List!A59)</f>
        <v>0061</v>
      </c>
      <c r="B59" s="3" t="str">
        <f>([3]UKBuilding_List!B59)</f>
        <v>Tobacco Research Laboratory</v>
      </c>
    </row>
    <row r="60" spans="1:2" ht="15" x14ac:dyDescent="0.25">
      <c r="A60" s="2" t="str">
        <f>([3]UKBuilding_List!A60)</f>
        <v>0062</v>
      </c>
      <c r="B60" s="3" t="str">
        <f>([3]UKBuilding_List!B60)</f>
        <v>Insectary and Conservatory</v>
      </c>
    </row>
    <row r="61" spans="1:2" ht="15" x14ac:dyDescent="0.25">
      <c r="A61" s="2" t="str">
        <f>([3]UKBuilding_List!A61)</f>
        <v>0064</v>
      </c>
      <c r="B61" s="3" t="str">
        <f>([3]UKBuilding_List!B61)</f>
        <v>Scovell Hall</v>
      </c>
    </row>
    <row r="62" spans="1:2" ht="15" x14ac:dyDescent="0.25">
      <c r="A62" s="2" t="str">
        <f>([3]UKBuilding_List!A62)</f>
        <v>0065</v>
      </c>
      <c r="B62" s="3" t="str">
        <f>([3]UKBuilding_List!B62)</f>
        <v>Small Animal Lab</v>
      </c>
    </row>
    <row r="63" spans="1:2" ht="15" x14ac:dyDescent="0.25">
      <c r="A63" s="2" t="str">
        <f>([3]UKBuilding_List!A63)</f>
        <v>0066</v>
      </c>
      <c r="B63" s="3" t="str">
        <f>([3]UKBuilding_List!B63)</f>
        <v>Agronomy Head House and Greenhouses 1 &amp; 2</v>
      </c>
    </row>
    <row r="64" spans="1:2" ht="15" x14ac:dyDescent="0.25">
      <c r="A64" s="2" t="str">
        <f>([3]UKBuilding_List!A64)</f>
        <v>0067</v>
      </c>
      <c r="B64" s="3" t="str">
        <f>([3]UKBuilding_List!B64)</f>
        <v>Chi Omega Sorority</v>
      </c>
    </row>
    <row r="65" spans="1:2" ht="15" x14ac:dyDescent="0.25">
      <c r="A65" s="2" t="str">
        <f>([3]UKBuilding_List!A65)</f>
        <v>0068</v>
      </c>
      <c r="B65" s="3" t="str">
        <f>([3]UKBuilding_List!B65)</f>
        <v>Delta Delta Delta Sorority</v>
      </c>
    </row>
    <row r="66" spans="1:2" ht="15" x14ac:dyDescent="0.25">
      <c r="A66" s="2" t="str">
        <f>([3]UKBuilding_List!A66)</f>
        <v>0069</v>
      </c>
      <c r="B66" s="3" t="str">
        <f>([3]UKBuilding_List!B66)</f>
        <v>Alpha Delta Pi Sorority</v>
      </c>
    </row>
    <row r="67" spans="1:2" ht="15" x14ac:dyDescent="0.25">
      <c r="A67" s="2" t="str">
        <f>([3]UKBuilding_List!A67)</f>
        <v>0070</v>
      </c>
      <c r="B67" s="3" t="str">
        <f>([3]UKBuilding_List!B67)</f>
        <v>Wenner-Gren Research Lab</v>
      </c>
    </row>
    <row r="68" spans="1:2" ht="15" x14ac:dyDescent="0.25">
      <c r="A68" s="2" t="str">
        <f>([3]UKBuilding_List!A68)</f>
        <v>0071</v>
      </c>
      <c r="B68" s="3" t="str">
        <f>([3]UKBuilding_List!B68)</f>
        <v>Food Storage Building</v>
      </c>
    </row>
    <row r="69" spans="1:2" ht="15" x14ac:dyDescent="0.25">
      <c r="A69" s="2" t="str">
        <f>([3]UKBuilding_List!A69)</f>
        <v>0072</v>
      </c>
      <c r="B69" s="3" t="str">
        <f>([3]UKBuilding_List!B69)</f>
        <v>Donovan Hall</v>
      </c>
    </row>
    <row r="70" spans="1:2" ht="15" x14ac:dyDescent="0.25">
      <c r="A70" s="2" t="str">
        <f>([3]UKBuilding_List!A70)</f>
        <v>0073</v>
      </c>
      <c r="B70" s="3" t="str">
        <f>([3]UKBuilding_List!B70)</f>
        <v>Thomas Poe Cooper Building</v>
      </c>
    </row>
    <row r="71" spans="1:2" ht="15" x14ac:dyDescent="0.25">
      <c r="A71" s="2" t="str">
        <f>([3]UKBuilding_List!A71)</f>
        <v>0074</v>
      </c>
      <c r="B71" s="3" t="str">
        <f>([3]UKBuilding_List!B71)</f>
        <v>Shively Track &amp; Field Stadium</v>
      </c>
    </row>
    <row r="72" spans="1:2" ht="15" x14ac:dyDescent="0.25">
      <c r="A72" s="2" t="str">
        <f>([3]UKBuilding_List!A72)</f>
        <v>0075</v>
      </c>
      <c r="B72" s="3" t="str">
        <f>([3]UKBuilding_List!B72)</f>
        <v>Kelley Hall</v>
      </c>
    </row>
    <row r="73" spans="1:2" ht="15" x14ac:dyDescent="0.25">
      <c r="A73" s="2" t="str">
        <f>([3]UKBuilding_List!A73)</f>
        <v>0076</v>
      </c>
      <c r="B73" s="3" t="str">
        <f>([3]UKBuilding_List!B73)</f>
        <v>Dimock Animal Pathology</v>
      </c>
    </row>
    <row r="74" spans="1:2" ht="15" x14ac:dyDescent="0.25">
      <c r="A74" s="2" t="str">
        <f>([3]UKBuilding_List!A74)</f>
        <v>0077</v>
      </c>
      <c r="B74" s="3" t="str">
        <f>([3]UKBuilding_List!B74)</f>
        <v>653 Maxwelton Ct</v>
      </c>
    </row>
    <row r="75" spans="1:2" ht="15" x14ac:dyDescent="0.25">
      <c r="A75" s="2" t="str">
        <f>([3]UKBuilding_List!A75)</f>
        <v>0078</v>
      </c>
      <c r="B75" s="3" t="str">
        <f>([3]UKBuilding_List!B75)</f>
        <v>Med Center Annex #5</v>
      </c>
    </row>
    <row r="76" spans="1:2" ht="15" x14ac:dyDescent="0.25">
      <c r="A76" s="2" t="str">
        <f>([3]UKBuilding_List!A76)</f>
        <v>0079</v>
      </c>
      <c r="B76" s="3" t="str">
        <f>([3]UKBuilding_List!B76)</f>
        <v>Central Hall II</v>
      </c>
    </row>
    <row r="77" spans="1:2" ht="15" x14ac:dyDescent="0.25">
      <c r="A77" s="2" t="str">
        <f>([3]UKBuilding_List!A77)</f>
        <v>0080</v>
      </c>
      <c r="B77" s="3" t="str">
        <f>([3]UKBuilding_List!B77)</f>
        <v>Central Hall I</v>
      </c>
    </row>
    <row r="78" spans="1:2" ht="15" x14ac:dyDescent="0.25">
      <c r="A78" s="2" t="str">
        <f>([3]UKBuilding_List!A78)</f>
        <v>0081</v>
      </c>
      <c r="B78" s="3" t="str">
        <f>([3]UKBuilding_List!B78)</f>
        <v>Cooker Trailer Storage</v>
      </c>
    </row>
    <row r="79" spans="1:2" ht="15" x14ac:dyDescent="0.25">
      <c r="A79" s="2" t="str">
        <f>([3]UKBuilding_List!A79)</f>
        <v>0082</v>
      </c>
      <c r="B79" s="3" t="str">
        <f>([3]UKBuilding_List!B79)</f>
        <v>Multi-Disciplinary Science Building (MDS)</v>
      </c>
    </row>
    <row r="80" spans="1:2" ht="15" x14ac:dyDescent="0.25">
      <c r="A80" s="2" t="str">
        <f>([3]UKBuilding_List!A80)</f>
        <v>0083</v>
      </c>
      <c r="B80" s="3" t="str">
        <f>([3]UKBuilding_List!B80)</f>
        <v>453 Columbia</v>
      </c>
    </row>
    <row r="81" spans="1:2" ht="15" x14ac:dyDescent="0.25">
      <c r="A81" s="2" t="str">
        <f>([3]UKBuilding_List!A81)</f>
        <v>0084</v>
      </c>
      <c r="B81" s="3" t="str">
        <f>([3]UKBuilding_List!B81)</f>
        <v>Gatehouse Roach Bldg</v>
      </c>
    </row>
    <row r="82" spans="1:2" ht="15" x14ac:dyDescent="0.25">
      <c r="A82" s="2" t="str">
        <f>([3]UKBuilding_List!A82)</f>
        <v>0085</v>
      </c>
      <c r="B82" s="3" t="str">
        <f>([3]UKBuilding_List!B82)</f>
        <v>Medical Center Heating and Cooling Plant</v>
      </c>
    </row>
    <row r="83" spans="1:2" ht="15" x14ac:dyDescent="0.25">
      <c r="A83" s="2" t="str">
        <f>([3]UKBuilding_List!A83)</f>
        <v>0086</v>
      </c>
      <c r="B83" s="3" t="str">
        <f>([3]UKBuilding_List!B83)</f>
        <v>Medical Behavioral Science Building</v>
      </c>
    </row>
    <row r="84" spans="1:2" ht="15" x14ac:dyDescent="0.25">
      <c r="A84" s="2" t="str">
        <f>([3]UKBuilding_List!A84)</f>
        <v>0087</v>
      </c>
      <c r="B84" s="3" t="str">
        <f>([3]UKBuilding_List!B84)</f>
        <v>Medical Center Storage Facility</v>
      </c>
    </row>
    <row r="85" spans="1:2" ht="15" x14ac:dyDescent="0.25">
      <c r="A85" s="2" t="str">
        <f>([3]UKBuilding_List!A85)</f>
        <v>0088</v>
      </c>
      <c r="B85" s="3" t="str">
        <f>([3]UKBuilding_List!B85)</f>
        <v>Agriculture Motor Pool</v>
      </c>
    </row>
    <row r="86" spans="1:2" x14ac:dyDescent="0.3">
      <c r="A86" s="2" t="str">
        <f>([3]UKBuilding_List!A86)</f>
        <v>0089</v>
      </c>
      <c r="B86" s="3" t="str">
        <f>([3]UKBuilding_List!B86)</f>
        <v>Cooling Plant #1</v>
      </c>
    </row>
    <row r="87" spans="1:2" x14ac:dyDescent="0.3">
      <c r="A87" s="2" t="str">
        <f>([3]UKBuilding_List!A87)</f>
        <v>0090</v>
      </c>
      <c r="B87" s="3" t="str">
        <f>([3]UKBuilding_List!B87)</f>
        <v>University Lofts</v>
      </c>
    </row>
    <row r="88" spans="1:2" x14ac:dyDescent="0.3">
      <c r="A88" s="2" t="str">
        <f>([3]UKBuilding_List!A88)</f>
        <v>0091</v>
      </c>
      <c r="B88" s="3" t="str">
        <f>([3]UKBuilding_List!B88)</f>
        <v>Agriculture Science Center North</v>
      </c>
    </row>
    <row r="89" spans="1:2" x14ac:dyDescent="0.3">
      <c r="A89" s="2" t="str">
        <f>([3]UKBuilding_List!A89)</f>
        <v>0092</v>
      </c>
      <c r="B89" s="3" t="str">
        <f>([3]UKBuilding_List!B89)</f>
        <v>Seed House</v>
      </c>
    </row>
    <row r="90" spans="1:2" x14ac:dyDescent="0.3">
      <c r="A90" s="2" t="str">
        <f>([3]UKBuilding_List!A90)</f>
        <v>0093</v>
      </c>
      <c r="B90" s="3" t="str">
        <f>([3]UKBuilding_List!B90)</f>
        <v>Ben F. Roach Cancer Care Facility</v>
      </c>
    </row>
    <row r="91" spans="1:2" x14ac:dyDescent="0.3">
      <c r="A91" s="2" t="str">
        <f>([3]UKBuilding_List!A91)</f>
        <v>0094</v>
      </c>
      <c r="B91" s="3" t="str">
        <f>([3]UKBuilding_List!B91)</f>
        <v>Cooper House</v>
      </c>
    </row>
    <row r="92" spans="1:2" x14ac:dyDescent="0.3">
      <c r="A92" s="2" t="str">
        <f>([3]UKBuilding_List!A92)</f>
        <v>0095</v>
      </c>
      <c r="B92" s="3" t="str">
        <f>([3]UKBuilding_List!B92)</f>
        <v>Champions Court I</v>
      </c>
    </row>
    <row r="93" spans="1:2" x14ac:dyDescent="0.3">
      <c r="A93" s="2" t="str">
        <f>([3]UKBuilding_List!A93)</f>
        <v>0096</v>
      </c>
      <c r="B93" s="3" t="str">
        <f>([3]UKBuilding_List!B93)</f>
        <v>Dorothy Enslow Combs Cancer Research Building</v>
      </c>
    </row>
    <row r="94" spans="1:2" x14ac:dyDescent="0.3">
      <c r="A94" s="2" t="str">
        <f>([3]UKBuilding_List!A94)</f>
        <v>0097</v>
      </c>
      <c r="B94" s="3" t="str">
        <f>([3]UKBuilding_List!B94)</f>
        <v>E. S. Good Barn</v>
      </c>
    </row>
    <row r="95" spans="1:2" x14ac:dyDescent="0.3">
      <c r="A95" s="2" t="str">
        <f>([3]UKBuilding_List!A95)</f>
        <v>0098</v>
      </c>
      <c r="B95" s="3" t="str">
        <f>([3]UKBuilding_List!B95)</f>
        <v>Marylou Whitney and John Hendrickson Cancer Facility for Women</v>
      </c>
    </row>
    <row r="96" spans="1:2" x14ac:dyDescent="0.3">
      <c r="A96" s="2" t="str">
        <f>([3]UKBuilding_List!A96)</f>
        <v>0099</v>
      </c>
      <c r="B96" s="3" t="str">
        <f>([3]UKBuilding_List!B96)</f>
        <v>Gluck Equine Research Building</v>
      </c>
    </row>
    <row r="97" spans="1:2" x14ac:dyDescent="0.3">
      <c r="A97" s="2" t="str">
        <f>([3]UKBuilding_List!A97)</f>
        <v>0100</v>
      </c>
      <c r="B97" s="3" t="str">
        <f>([3]UKBuilding_List!B97)</f>
        <v>Haggin Hall</v>
      </c>
    </row>
    <row r="98" spans="1:2" x14ac:dyDescent="0.3">
      <c r="A98" s="2" t="str">
        <f>([3]UKBuilding_List!A98)</f>
        <v>0101</v>
      </c>
      <c r="B98" s="3" t="str">
        <f>([3]UKBuilding_List!B98)</f>
        <v>Reynolds Warehouse #1</v>
      </c>
    </row>
    <row r="99" spans="1:2" x14ac:dyDescent="0.3">
      <c r="A99" s="2" t="str">
        <f>([3]UKBuilding_List!A99)</f>
        <v>0102</v>
      </c>
      <c r="B99" s="3" t="str">
        <f>([3]UKBuilding_List!B99)</f>
        <v>Reynolds Warehouse #2</v>
      </c>
    </row>
    <row r="100" spans="1:2" x14ac:dyDescent="0.3">
      <c r="A100" s="2" t="str">
        <f>([3]UKBuilding_List!A100)</f>
        <v>0103</v>
      </c>
      <c r="B100" s="3" t="str">
        <f>([3]UKBuilding_List!B100)</f>
        <v>Reynolds Warehouse #3</v>
      </c>
    </row>
    <row r="101" spans="1:2" x14ac:dyDescent="0.3">
      <c r="A101" s="2" t="str">
        <f>([3]UKBuilding_List!A101)</f>
        <v>0104</v>
      </c>
      <c r="B101" s="3" t="str">
        <f>([3]UKBuilding_List!B101)</f>
        <v>Woodland Glen I</v>
      </c>
    </row>
    <row r="102" spans="1:2" x14ac:dyDescent="0.3">
      <c r="A102" s="2" t="str">
        <f>([3]UKBuilding_List!A102)</f>
        <v>0105</v>
      </c>
      <c r="B102" s="3" t="str">
        <f>([3]UKBuilding_List!B102)</f>
        <v>Commonwealth Village #2</v>
      </c>
    </row>
    <row r="103" spans="1:2" x14ac:dyDescent="0.3">
      <c r="A103" s="2" t="str">
        <f>([3]UKBuilding_List!A103)</f>
        <v>0106</v>
      </c>
      <c r="B103" s="3" t="str">
        <f>([3]UKBuilding_List!B103)</f>
        <v>Commonwealth Village #1</v>
      </c>
    </row>
    <row r="104" spans="1:2" x14ac:dyDescent="0.3">
      <c r="A104" s="2" t="str">
        <f>([3]UKBuilding_List!A104)</f>
        <v>0107</v>
      </c>
      <c r="B104" s="3" t="str">
        <f>([3]UKBuilding_List!B104)</f>
        <v>Mining &amp; Minerals Resources Building</v>
      </c>
    </row>
    <row r="105" spans="1:2" x14ac:dyDescent="0.3">
      <c r="A105" s="2" t="str">
        <f>([3]UKBuilding_List!A105)</f>
        <v>0108</v>
      </c>
      <c r="B105" s="3" t="str">
        <f>([3]UKBuilding_List!B105)</f>
        <v>Center for Robotics &amp; Manufacturing Systems</v>
      </c>
    </row>
    <row r="106" spans="1:2" x14ac:dyDescent="0.3">
      <c r="A106" s="2" t="str">
        <f>([3]UKBuilding_List!A106)</f>
        <v>0109</v>
      </c>
      <c r="B106" s="3" t="str">
        <f>([3]UKBuilding_List!B106)</f>
        <v>New Soccer Stadium</v>
      </c>
    </row>
    <row r="107" spans="1:2" x14ac:dyDescent="0.3">
      <c r="A107" s="2" t="str">
        <f>([3]UKBuilding_List!A107)</f>
        <v>0110</v>
      </c>
      <c r="B107" s="3" t="str">
        <f>([3]UKBuilding_List!B107)</f>
        <v>Maintenance Building (Athletics)</v>
      </c>
    </row>
    <row r="108" spans="1:2" x14ac:dyDescent="0.3">
      <c r="A108" s="2" t="str">
        <f>([3]UKBuilding_List!A108)</f>
        <v>0111</v>
      </c>
      <c r="B108" s="3" t="str">
        <f>([3]UKBuilding_List!B108)</f>
        <v>Haggin Hall</v>
      </c>
    </row>
    <row r="109" spans="1:2" x14ac:dyDescent="0.3">
      <c r="A109" s="2" t="str">
        <f>([3]UKBuilding_List!A109)</f>
        <v>0113</v>
      </c>
      <c r="B109" s="3" t="str">
        <f>([3]UKBuilding_List!B109)</f>
        <v>Shively Sports Center</v>
      </c>
    </row>
    <row r="110" spans="1:2" x14ac:dyDescent="0.3">
      <c r="A110" s="2" t="str">
        <f>([3]UKBuilding_List!A110)</f>
        <v>0117</v>
      </c>
      <c r="B110" s="3" t="str">
        <f>([3]UKBuilding_List!B110)</f>
        <v>Soccer Filming Tower</v>
      </c>
    </row>
    <row r="111" spans="1:2" x14ac:dyDescent="0.3">
      <c r="A111" s="2" t="str">
        <f>([3]UKBuilding_List!A111)</f>
        <v>0118</v>
      </c>
      <c r="B111" s="3" t="str">
        <f>([3]UKBuilding_List!B111)</f>
        <v>Fraternity House Storage</v>
      </c>
    </row>
    <row r="112" spans="1:2" x14ac:dyDescent="0.3">
      <c r="A112" s="2" t="str">
        <f>([3]UKBuilding_List!A112)</f>
        <v>0119</v>
      </c>
      <c r="B112" s="3" t="str">
        <f>([3]UKBuilding_List!B112)</f>
        <v>Helen King Alumni Building</v>
      </c>
    </row>
    <row r="113" spans="1:2" x14ac:dyDescent="0.3">
      <c r="A113" s="2" t="str">
        <f>([3]UKBuilding_List!A113)</f>
        <v>0120</v>
      </c>
      <c r="B113" s="3" t="str">
        <f>([3]UKBuilding_List!B113)</f>
        <v>Woodland Glen II</v>
      </c>
    </row>
    <row r="114" spans="1:2" x14ac:dyDescent="0.3">
      <c r="A114" s="2" t="str">
        <f>([3]UKBuilding_List!A114)</f>
        <v>0121</v>
      </c>
      <c r="B114" s="3" t="str">
        <f>([3]UKBuilding_List!B114)</f>
        <v>Sigma Nu Fraternity</v>
      </c>
    </row>
    <row r="115" spans="1:2" x14ac:dyDescent="0.3">
      <c r="A115" s="2" t="str">
        <f>([3]UKBuilding_List!A115)</f>
        <v>0122</v>
      </c>
      <c r="B115" s="3" t="str">
        <f>([3]UKBuilding_List!B115)</f>
        <v>Delta Gamma Sorority</v>
      </c>
    </row>
    <row r="116" spans="1:2" x14ac:dyDescent="0.3">
      <c r="A116" s="2" t="str">
        <f>([3]UKBuilding_List!A116)</f>
        <v>0123</v>
      </c>
      <c r="B116" s="3" t="str">
        <f>([3]UKBuilding_List!B116)</f>
        <v>Champions Court II</v>
      </c>
    </row>
    <row r="117" spans="1:2" x14ac:dyDescent="0.3">
      <c r="A117" s="2" t="str">
        <f>([3]UKBuilding_List!A117)</f>
        <v>0124</v>
      </c>
      <c r="B117" s="3" t="str">
        <f>([3]UKBuilding_List!B117)</f>
        <v>Delta Zeta Sorority</v>
      </c>
    </row>
    <row r="118" spans="1:2" x14ac:dyDescent="0.3">
      <c r="A118" s="2" t="str">
        <f>([3]UKBuilding_List!A118)</f>
        <v>0125</v>
      </c>
      <c r="B118" s="3" t="str">
        <f>([3]UKBuilding_List!B118)</f>
        <v>Kappa Alpha Theta Sorority</v>
      </c>
    </row>
    <row r="119" spans="1:2" x14ac:dyDescent="0.3">
      <c r="A119" s="2" t="str">
        <f>([3]UKBuilding_List!A119)</f>
        <v>0126</v>
      </c>
      <c r="B119" s="3" t="str">
        <f>([3]UKBuilding_List!B119)</f>
        <v>Phi Delta Theta Fraternity</v>
      </c>
    </row>
    <row r="120" spans="1:2" x14ac:dyDescent="0.3">
      <c r="A120" s="2" t="str">
        <f>([3]UKBuilding_List!A120)</f>
        <v>0127</v>
      </c>
      <c r="B120" s="3" t="str">
        <f>([3]UKBuilding_List!B120)</f>
        <v>Alpha Gamma Delta Sorority</v>
      </c>
    </row>
    <row r="121" spans="1:2" x14ac:dyDescent="0.3">
      <c r="A121" s="2" t="str">
        <f>([3]UKBuilding_List!A121)</f>
        <v>0128</v>
      </c>
      <c r="B121" s="3" t="str">
        <f>([3]UKBuilding_List!B121)</f>
        <v>Kappa Delta Sorority</v>
      </c>
    </row>
    <row r="122" spans="1:2" x14ac:dyDescent="0.3">
      <c r="A122" s="2" t="str">
        <f>([3]UKBuilding_List!A122)</f>
        <v>0129</v>
      </c>
      <c r="B122" s="3" t="str">
        <f>([3]UKBuilding_List!B122)</f>
        <v>Delta Sigma Phi Fraternity</v>
      </c>
    </row>
    <row r="123" spans="1:2" x14ac:dyDescent="0.3">
      <c r="A123" s="2" t="str">
        <f>([3]UKBuilding_List!A123)</f>
        <v>0130</v>
      </c>
      <c r="B123" s="3" t="str">
        <f>([3]UKBuilding_List!B123)</f>
        <v>Cooperstown Bldg A</v>
      </c>
    </row>
    <row r="124" spans="1:2" x14ac:dyDescent="0.3">
      <c r="A124" s="2" t="str">
        <f>([3]UKBuilding_List!A124)</f>
        <v>0131</v>
      </c>
      <c r="B124" s="3" t="str">
        <f>([3]UKBuilding_List!B124)</f>
        <v>Cooperstown Bldg B</v>
      </c>
    </row>
    <row r="125" spans="1:2" x14ac:dyDescent="0.3">
      <c r="A125" s="2" t="str">
        <f>([3]UKBuilding_List!A125)</f>
        <v>0132</v>
      </c>
      <c r="B125" s="3" t="str">
        <f>([3]UKBuilding_List!B125)</f>
        <v>Cooperstown Bldg C</v>
      </c>
    </row>
    <row r="126" spans="1:2" x14ac:dyDescent="0.3">
      <c r="A126" s="2" t="str">
        <f>([3]UKBuilding_List!A126)</f>
        <v>0135</v>
      </c>
      <c r="B126" s="3" t="str">
        <f>([3]UKBuilding_List!B126)</f>
        <v>Cooperstown Bldg F</v>
      </c>
    </row>
    <row r="127" spans="1:2" x14ac:dyDescent="0.3">
      <c r="A127" s="2" t="str">
        <f>([3]UKBuilding_List!A127)</f>
        <v>0136</v>
      </c>
      <c r="B127" s="3" t="str">
        <f>([3]UKBuilding_List!B127)</f>
        <v>Cooperstown Bldg G</v>
      </c>
    </row>
    <row r="128" spans="1:2" x14ac:dyDescent="0.3">
      <c r="A128" s="2" t="str">
        <f>([3]UKBuilding_List!A128)</f>
        <v>0137</v>
      </c>
      <c r="B128" s="3" t="str">
        <f>([3]UKBuilding_List!B128)</f>
        <v>Alpha Gamma Rho Fraternity</v>
      </c>
    </row>
    <row r="129" spans="1:2" x14ac:dyDescent="0.3">
      <c r="A129" s="2" t="str">
        <f>([3]UKBuilding_List!A129)</f>
        <v>0138</v>
      </c>
      <c r="B129" s="3" t="str">
        <f>([3]UKBuilding_List!B129)</f>
        <v>Phi Sigma Kappa Fraternity</v>
      </c>
    </row>
    <row r="130" spans="1:2" x14ac:dyDescent="0.3">
      <c r="A130" s="2" t="str">
        <f>([3]UKBuilding_List!A130)</f>
        <v>0140</v>
      </c>
      <c r="B130" s="3" t="str">
        <f>([3]UKBuilding_List!B130)</f>
        <v>Kappa Sigma Fraternity</v>
      </c>
    </row>
    <row r="131" spans="1:2" x14ac:dyDescent="0.3">
      <c r="A131" s="2" t="str">
        <f>([3]UKBuilding_List!A131)</f>
        <v>0141</v>
      </c>
      <c r="B131" s="3" t="str">
        <f>([3]UKBuilding_List!B131)</f>
        <v>New Farmhouse Fraternity</v>
      </c>
    </row>
    <row r="132" spans="1:2" x14ac:dyDescent="0.3">
      <c r="A132" s="2" t="str">
        <f>([3]UKBuilding_List!A132)</f>
        <v>0142</v>
      </c>
      <c r="B132" s="3" t="str">
        <f>([3]UKBuilding_List!B132)</f>
        <v>Farmhouse Fraternity</v>
      </c>
    </row>
    <row r="133" spans="1:2" x14ac:dyDescent="0.3">
      <c r="A133" s="2" t="str">
        <f>([3]UKBuilding_List!A133)</f>
        <v>0143</v>
      </c>
      <c r="B133" s="3" t="str">
        <f>([3]UKBuilding_List!B133)</f>
        <v>Blanding II</v>
      </c>
    </row>
    <row r="134" spans="1:2" x14ac:dyDescent="0.3">
      <c r="A134" s="2" t="str">
        <f>([3]UKBuilding_List!A134)</f>
        <v>0144</v>
      </c>
      <c r="B134" s="3" t="str">
        <f>([3]UKBuilding_List!B134)</f>
        <v>Blanding III</v>
      </c>
    </row>
    <row r="135" spans="1:2" x14ac:dyDescent="0.3">
      <c r="A135" s="2" t="str">
        <f>([3]UKBuilding_List!A135)</f>
        <v>0145</v>
      </c>
      <c r="B135" s="3" t="str">
        <f>([3]UKBuilding_List!B135)</f>
        <v>Blanding Tower</v>
      </c>
    </row>
    <row r="136" spans="1:2" x14ac:dyDescent="0.3">
      <c r="A136" s="2" t="str">
        <f>([3]UKBuilding_List!A136)</f>
        <v>0146</v>
      </c>
      <c r="B136" s="3" t="str">
        <f>([3]UKBuilding_List!B136)</f>
        <v>Blanding IV</v>
      </c>
    </row>
    <row r="137" spans="1:2" x14ac:dyDescent="0.3">
      <c r="A137" s="2" t="str">
        <f>([3]UKBuilding_List!A137)</f>
        <v>0147</v>
      </c>
      <c r="B137" s="3" t="str">
        <f>([3]UKBuilding_List!B137)</f>
        <v>Complex Commons</v>
      </c>
    </row>
    <row r="138" spans="1:2" x14ac:dyDescent="0.3">
      <c r="A138" s="2" t="str">
        <f>([3]UKBuilding_List!A138)</f>
        <v>0148</v>
      </c>
      <c r="B138" s="3" t="str">
        <f>([3]UKBuilding_List!B138)</f>
        <v>Kirwan IV</v>
      </c>
    </row>
    <row r="139" spans="1:2" x14ac:dyDescent="0.3">
      <c r="A139" s="2" t="str">
        <f>([3]UKBuilding_List!A139)</f>
        <v>0149</v>
      </c>
      <c r="B139" s="3" t="str">
        <f>([3]UKBuilding_List!B139)</f>
        <v>Kirwan Tower</v>
      </c>
    </row>
    <row r="140" spans="1:2" x14ac:dyDescent="0.3">
      <c r="A140" s="2" t="str">
        <f>([3]UKBuilding_List!A140)</f>
        <v>0150</v>
      </c>
      <c r="B140" s="3" t="str">
        <f>([3]UKBuilding_List!B140)</f>
        <v>Kirwan III</v>
      </c>
    </row>
    <row r="141" spans="1:2" x14ac:dyDescent="0.3">
      <c r="A141" s="2" t="str">
        <f>([3]UKBuilding_List!A141)</f>
        <v>0151</v>
      </c>
      <c r="B141" s="3" t="str">
        <f>([3]UKBuilding_List!B141)</f>
        <v>Kirwan II</v>
      </c>
    </row>
    <row r="142" spans="1:2" x14ac:dyDescent="0.3">
      <c r="A142" s="2" t="str">
        <f>([3]UKBuilding_List!A142)</f>
        <v>0152</v>
      </c>
      <c r="B142" s="3" t="str">
        <f>([3]UKBuilding_List!B142)</f>
        <v>Kirwan I</v>
      </c>
    </row>
    <row r="143" spans="1:2" x14ac:dyDescent="0.3">
      <c r="A143" s="2" t="str">
        <f>([3]UKBuilding_List!A143)</f>
        <v>0153</v>
      </c>
      <c r="B143" s="3" t="str">
        <f>([3]UKBuilding_List!B143)</f>
        <v>Blanding I</v>
      </c>
    </row>
    <row r="144" spans="1:2" x14ac:dyDescent="0.3">
      <c r="A144" s="2" t="str">
        <f>([3]UKBuilding_List!A144)</f>
        <v>0154</v>
      </c>
      <c r="B144" s="3" t="str">
        <f>([3]UKBuilding_List!B144)</f>
        <v>Head House</v>
      </c>
    </row>
    <row r="145" spans="1:2" x14ac:dyDescent="0.3">
      <c r="A145" s="2" t="str">
        <f>([3]UKBuilding_List!A145)</f>
        <v>0155</v>
      </c>
      <c r="B145" s="3" t="str">
        <f>([3]UKBuilding_List!B145)</f>
        <v>Greenhouse No 2</v>
      </c>
    </row>
    <row r="146" spans="1:2" x14ac:dyDescent="0.3">
      <c r="A146" s="2" t="str">
        <f>([3]UKBuilding_List!A146)</f>
        <v>0156</v>
      </c>
      <c r="B146" s="3" t="str">
        <f>([3]UKBuilding_List!B146)</f>
        <v>Greenhouse No 4</v>
      </c>
    </row>
    <row r="147" spans="1:2" x14ac:dyDescent="0.3">
      <c r="A147" s="2" t="str">
        <f>([3]UKBuilding_List!A147)</f>
        <v>0157</v>
      </c>
      <c r="B147" s="3" t="str">
        <f>([3]UKBuilding_List!B147)</f>
        <v>Greenhouse No 7</v>
      </c>
    </row>
    <row r="148" spans="1:2" x14ac:dyDescent="0.3">
      <c r="A148" s="2" t="str">
        <f>([3]UKBuilding_List!A148)</f>
        <v>0158</v>
      </c>
      <c r="B148" s="3" t="str">
        <f>([3]UKBuilding_List!B148)</f>
        <v>Greenhouse No 5</v>
      </c>
    </row>
    <row r="149" spans="1:2" x14ac:dyDescent="0.3">
      <c r="A149" s="2" t="str">
        <f>([3]UKBuilding_List!A149)</f>
        <v>0159</v>
      </c>
      <c r="B149" s="3" t="str">
        <f>([3]UKBuilding_List!B149)</f>
        <v>Greenhouse No 3</v>
      </c>
    </row>
    <row r="150" spans="1:2" x14ac:dyDescent="0.3">
      <c r="A150" s="2" t="str">
        <f>([3]UKBuilding_List!A150)</f>
        <v>0160</v>
      </c>
      <c r="B150" s="3" t="str">
        <f>([3]UKBuilding_List!B150)</f>
        <v>Greenhouse No 1</v>
      </c>
    </row>
    <row r="151" spans="1:2" x14ac:dyDescent="0.3">
      <c r="A151" s="2" t="str">
        <f>([3]UKBuilding_List!A151)</f>
        <v>0161</v>
      </c>
      <c r="B151" s="3" t="str">
        <f>([3]UKBuilding_List!B151)</f>
        <v>Greenhouse No 9</v>
      </c>
    </row>
    <row r="152" spans="1:2" x14ac:dyDescent="0.3">
      <c r="A152" s="2" t="str">
        <f>([3]UKBuilding_List!A152)</f>
        <v>0162</v>
      </c>
      <c r="B152" s="3" t="str">
        <f>([3]UKBuilding_List!B152)</f>
        <v>Greenhouse No 11</v>
      </c>
    </row>
    <row r="153" spans="1:2" x14ac:dyDescent="0.3">
      <c r="A153" s="2" t="str">
        <f>([3]UKBuilding_List!A153)</f>
        <v>0163</v>
      </c>
      <c r="B153" s="3" t="str">
        <f>([3]UKBuilding_List!B153)</f>
        <v>Greenhouse No 6</v>
      </c>
    </row>
    <row r="154" spans="1:2" x14ac:dyDescent="0.3">
      <c r="A154" s="2" t="str">
        <f>([3]UKBuilding_List!A154)</f>
        <v>0164</v>
      </c>
      <c r="B154" s="3" t="str">
        <f>([3]UKBuilding_List!B154)</f>
        <v>Greenhouse No 12</v>
      </c>
    </row>
    <row r="155" spans="1:2" x14ac:dyDescent="0.3">
      <c r="A155" s="2" t="str">
        <f>([3]UKBuilding_List!A155)</f>
        <v>0165</v>
      </c>
      <c r="B155" s="3" t="str">
        <f>([3]UKBuilding_List!B155)</f>
        <v>106 Conn Terrace</v>
      </c>
    </row>
    <row r="156" spans="1:2" x14ac:dyDescent="0.3">
      <c r="A156" s="2" t="str">
        <f>([3]UKBuilding_List!A156)</f>
        <v>0166</v>
      </c>
      <c r="B156" s="3" t="str">
        <f>([3]UKBuilding_List!B156)</f>
        <v>Gatehouse Administration Dr</v>
      </c>
    </row>
    <row r="157" spans="1:2" x14ac:dyDescent="0.3">
      <c r="A157" s="2" t="str">
        <f>([3]UKBuilding_List!A157)</f>
        <v>0167</v>
      </c>
      <c r="B157" s="3" t="str">
        <f>([3]UKBuilding_List!B157)</f>
        <v>Gatehouse Rose &amp; Chem/Physics</v>
      </c>
    </row>
    <row r="158" spans="1:2" x14ac:dyDescent="0.3">
      <c r="A158" s="2" t="str">
        <f>([3]UKBuilding_List!A158)</f>
        <v>0170</v>
      </c>
      <c r="B158" s="3" t="str">
        <f>([3]UKBuilding_List!B158)</f>
        <v>Gatehouse Student Center</v>
      </c>
    </row>
    <row r="159" spans="1:2" x14ac:dyDescent="0.3">
      <c r="A159" s="2" t="str">
        <f>([3]UKBuilding_List!A159)</f>
        <v>0173</v>
      </c>
      <c r="B159" s="3" t="str">
        <f>([3]UKBuilding_List!B159)</f>
        <v>Gatehouse Med Plaza</v>
      </c>
    </row>
    <row r="160" spans="1:2" x14ac:dyDescent="0.3">
      <c r="A160" s="2" t="str">
        <f>([3]UKBuilding_List!A160)</f>
        <v>0174</v>
      </c>
      <c r="B160" s="3" t="str">
        <f>([3]UKBuilding_List!B160)</f>
        <v>Academic Science Building</v>
      </c>
    </row>
    <row r="161" spans="1:2" x14ac:dyDescent="0.3">
      <c r="A161" s="2" t="str">
        <f>([3]UKBuilding_List!A161)</f>
        <v>0175</v>
      </c>
      <c r="B161" s="3" t="str">
        <f>([3]UKBuilding_List!B161)</f>
        <v>Gatehouse Med Plaza</v>
      </c>
    </row>
    <row r="162" spans="1:2" x14ac:dyDescent="0.3">
      <c r="A162" s="2" t="str">
        <f>([3]UKBuilding_List!A162)</f>
        <v>0176</v>
      </c>
      <c r="B162" s="3" t="str">
        <f>([3]UKBuilding_List!B162)</f>
        <v>Gatehouse KY Clinic</v>
      </c>
    </row>
    <row r="163" spans="1:2" x14ac:dyDescent="0.3">
      <c r="A163" s="2" t="str">
        <f>([3]UKBuilding_List!A163)</f>
        <v>0177</v>
      </c>
      <c r="B163" s="3" t="str">
        <f>([3]UKBuilding_List!B163)</f>
        <v>Residence Motor Pool</v>
      </c>
    </row>
    <row r="164" spans="1:2" x14ac:dyDescent="0.3">
      <c r="A164" s="2" t="str">
        <f>([3]UKBuilding_List!A164)</f>
        <v>0178</v>
      </c>
      <c r="B164" s="3" t="str">
        <f>([3]UKBuilding_List!B164)</f>
        <v>Gatehouse Young Library</v>
      </c>
    </row>
    <row r="165" spans="1:2" x14ac:dyDescent="0.3">
      <c r="A165" s="2" t="str">
        <f>([3]UKBuilding_List!A165)</f>
        <v>0180</v>
      </c>
      <c r="B165" s="3" t="str">
        <f>([3]UKBuilding_List!B165)</f>
        <v>113 State St</v>
      </c>
    </row>
    <row r="166" spans="1:2" x14ac:dyDescent="0.3">
      <c r="A166" s="2" t="str">
        <f>([3]UKBuilding_List!A166)</f>
        <v>0182</v>
      </c>
      <c r="B166" s="3" t="str">
        <f>([3]UKBuilding_List!B166)</f>
        <v>Isolation Barn Incinerator</v>
      </c>
    </row>
    <row r="167" spans="1:2" x14ac:dyDescent="0.3">
      <c r="A167" s="2" t="str">
        <f>([3]UKBuilding_List!A167)</f>
        <v>0183</v>
      </c>
      <c r="B167" s="3" t="str">
        <f>([3]UKBuilding_List!B167)</f>
        <v>Isolation Barn</v>
      </c>
    </row>
    <row r="168" spans="1:2" x14ac:dyDescent="0.3">
      <c r="A168" s="2" t="str">
        <f>([3]UKBuilding_List!A168)</f>
        <v>0184</v>
      </c>
      <c r="B168" s="3" t="str">
        <f>([3]UKBuilding_List!B168)</f>
        <v>Agricultural Machine Research Lab</v>
      </c>
    </row>
    <row r="169" spans="1:2" x14ac:dyDescent="0.3">
      <c r="A169" s="2" t="str">
        <f>([3]UKBuilding_List!A169)</f>
        <v>0185</v>
      </c>
      <c r="B169" s="3" t="str">
        <f>([3]UKBuilding_List!B169)</f>
        <v>Garage by Motor Pool Residence</v>
      </c>
    </row>
    <row r="170" spans="1:2" x14ac:dyDescent="0.3">
      <c r="A170" s="2" t="str">
        <f>([3]UKBuilding_List!A170)</f>
        <v>0187</v>
      </c>
      <c r="B170" s="3" t="str">
        <f>([3]UKBuilding_List!B170)</f>
        <v>Bus Shelter #5</v>
      </c>
    </row>
    <row r="171" spans="1:2" x14ac:dyDescent="0.3">
      <c r="A171" s="2" t="str">
        <f>([3]UKBuilding_List!A171)</f>
        <v>0189</v>
      </c>
      <c r="B171" s="3" t="str">
        <f>([3]UKBuilding_List!B171)</f>
        <v>Shawneetown Bldg A</v>
      </c>
    </row>
    <row r="172" spans="1:2" x14ac:dyDescent="0.3">
      <c r="A172" s="2" t="str">
        <f>([3]UKBuilding_List!A172)</f>
        <v>0190</v>
      </c>
      <c r="B172" s="3" t="str">
        <f>([3]UKBuilding_List!B172)</f>
        <v>Shawneetown Bldg B</v>
      </c>
    </row>
    <row r="173" spans="1:2" x14ac:dyDescent="0.3">
      <c r="A173" s="2" t="str">
        <f>([3]UKBuilding_List!A173)</f>
        <v>0191</v>
      </c>
      <c r="B173" s="3" t="str">
        <f>([3]UKBuilding_List!B173)</f>
        <v>Shawneetown Bldg D</v>
      </c>
    </row>
    <row r="174" spans="1:2" x14ac:dyDescent="0.3">
      <c r="A174" s="2" t="str">
        <f>([3]UKBuilding_List!A174)</f>
        <v>0192</v>
      </c>
      <c r="B174" s="3" t="str">
        <f>([3]UKBuilding_List!B174)</f>
        <v>Shawneetown Bldg F</v>
      </c>
    </row>
    <row r="175" spans="1:2" x14ac:dyDescent="0.3">
      <c r="A175" s="2" t="str">
        <f>([3]UKBuilding_List!A175)</f>
        <v>0193</v>
      </c>
      <c r="B175" s="3" t="str">
        <f>([3]UKBuilding_List!B175)</f>
        <v>Shawneetown Bldg E</v>
      </c>
    </row>
    <row r="176" spans="1:2" x14ac:dyDescent="0.3">
      <c r="A176" s="2" t="str">
        <f>([3]UKBuilding_List!A176)</f>
        <v>0194</v>
      </c>
      <c r="B176" s="3" t="str">
        <f>([3]UKBuilding_List!B176)</f>
        <v>Shawneetown Bldg C</v>
      </c>
    </row>
    <row r="177" spans="1:2" x14ac:dyDescent="0.3">
      <c r="A177" s="2" t="str">
        <f>([3]UKBuilding_List!A177)</f>
        <v>0196</v>
      </c>
      <c r="B177" s="3" t="str">
        <f>([3]UKBuilding_List!B177)</f>
        <v>Stoll Field Viewing Tower</v>
      </c>
    </row>
    <row r="178" spans="1:2" x14ac:dyDescent="0.3">
      <c r="A178" s="2" t="str">
        <f>([3]UKBuilding_List!A178)</f>
        <v>0197</v>
      </c>
      <c r="B178" s="3" t="str">
        <f>([3]UKBuilding_List!B178)</f>
        <v>Parking Garage No 1</v>
      </c>
    </row>
    <row r="179" spans="1:2" x14ac:dyDescent="0.3">
      <c r="A179" s="2" t="str">
        <f>([3]UKBuilding_List!A179)</f>
        <v>0198</v>
      </c>
      <c r="B179" s="3" t="str">
        <f>([3]UKBuilding_List!B179)</f>
        <v>Parking Garage No 2</v>
      </c>
    </row>
    <row r="180" spans="1:2" x14ac:dyDescent="0.3">
      <c r="A180" s="2" t="str">
        <f>([3]UKBuilding_List!A180)</f>
        <v>0199</v>
      </c>
      <c r="B180" s="3" t="str">
        <f>([3]UKBuilding_List!B180)</f>
        <v>Parking Garage No 3</v>
      </c>
    </row>
    <row r="181" spans="1:2" x14ac:dyDescent="0.3">
      <c r="A181" s="2" t="str">
        <f>([3]UKBuilding_List!A181)</f>
        <v>0200</v>
      </c>
      <c r="B181" s="3" t="str">
        <f>([3]UKBuilding_List!B181)</f>
        <v>Wethington Allied Health Building</v>
      </c>
    </row>
    <row r="182" spans="1:2" x14ac:dyDescent="0.3">
      <c r="A182" s="2" t="str">
        <f>([3]UKBuilding_List!A182)</f>
        <v>0202</v>
      </c>
      <c r="B182" s="3" t="str">
        <f>([3]UKBuilding_List!B182)</f>
        <v>Parking Garage No 5</v>
      </c>
    </row>
    <row r="183" spans="1:2" x14ac:dyDescent="0.3">
      <c r="A183" s="2" t="str">
        <f>([3]UKBuilding_List!A183)</f>
        <v>0204</v>
      </c>
      <c r="B183" s="3" t="str">
        <f>([3]UKBuilding_List!B183)</f>
        <v>Cooling Plant #2</v>
      </c>
    </row>
    <row r="184" spans="1:2" x14ac:dyDescent="0.3">
      <c r="A184" s="2" t="str">
        <f>([3]UKBuilding_List!A184)</f>
        <v>0207</v>
      </c>
      <c r="B184" s="3" t="str">
        <f>([3]UKBuilding_List!B184)</f>
        <v>Arts Metal Building</v>
      </c>
    </row>
    <row r="185" spans="1:2" x14ac:dyDescent="0.3">
      <c r="A185" s="2" t="str">
        <f>([3]UKBuilding_List!A185)</f>
        <v>0209</v>
      </c>
      <c r="B185" s="3" t="str">
        <f>([3]UKBuilding_List!B185)</f>
        <v>Centrifuge Building</v>
      </c>
    </row>
    <row r="186" spans="1:2" x14ac:dyDescent="0.3">
      <c r="A186" s="2" t="str">
        <f>([3]UKBuilding_List!A186)</f>
        <v>0210</v>
      </c>
      <c r="B186" s="3" t="str">
        <f>([3]UKBuilding_List!B186)</f>
        <v>Reynolds Warehouse #4</v>
      </c>
    </row>
    <row r="187" spans="1:2" x14ac:dyDescent="0.3">
      <c r="A187" s="2" t="str">
        <f>([3]UKBuilding_List!A187)</f>
        <v>0211</v>
      </c>
      <c r="B187" s="3" t="str">
        <f>([3]UKBuilding_List!B187)</f>
        <v>Maxwell Place Garage</v>
      </c>
    </row>
    <row r="188" spans="1:2" x14ac:dyDescent="0.3">
      <c r="A188" s="2" t="str">
        <f>([3]UKBuilding_List!A188)</f>
        <v>0212</v>
      </c>
      <c r="B188" s="3" t="str">
        <f>([3]UKBuilding_List!B188)</f>
        <v>Lancaster Aquatics</v>
      </c>
    </row>
    <row r="189" spans="1:2" x14ac:dyDescent="0.3">
      <c r="A189" s="2" t="str">
        <f>([3]UKBuilding_List!A189)</f>
        <v>0213</v>
      </c>
      <c r="B189" s="3" t="str">
        <f>([3]UKBuilding_List!B189)</f>
        <v>Boone Tennis Center</v>
      </c>
    </row>
    <row r="190" spans="1:2" x14ac:dyDescent="0.3">
      <c r="A190" s="2" t="str">
        <f>([3]UKBuilding_List!A190)</f>
        <v>0214</v>
      </c>
      <c r="B190" s="3" t="str">
        <f>([3]UKBuilding_List!B190)</f>
        <v>Flammable Storage Building</v>
      </c>
    </row>
    <row r="191" spans="1:2" x14ac:dyDescent="0.3">
      <c r="A191" s="2" t="str">
        <f>([3]UKBuilding_List!A191)</f>
        <v>0215</v>
      </c>
      <c r="B191" s="3" t="str">
        <f>([3]UKBuilding_List!B191)</f>
        <v>W. P. Garrigus Building</v>
      </c>
    </row>
    <row r="192" spans="1:2" x14ac:dyDescent="0.3">
      <c r="A192" s="2" t="str">
        <f>([3]UKBuilding_List!A192)</f>
        <v>0216</v>
      </c>
      <c r="B192" s="3" t="str">
        <f>([3]UKBuilding_List!B192)</f>
        <v>Multi-Disciplinary Research Lab #3</v>
      </c>
    </row>
    <row r="193" spans="1:2" x14ac:dyDescent="0.3">
      <c r="A193" s="2" t="str">
        <f>([3]UKBuilding_List!A193)</f>
        <v>0217</v>
      </c>
      <c r="B193" s="3" t="str">
        <f>([3]UKBuilding_List!B193)</f>
        <v>Electric Substation #2</v>
      </c>
    </row>
    <row r="194" spans="1:2" x14ac:dyDescent="0.3">
      <c r="A194" s="2" t="str">
        <f>([3]UKBuilding_List!A194)</f>
        <v>0219</v>
      </c>
      <c r="B194" s="3" t="str">
        <f>([3]UKBuilding_List!B194)</f>
        <v>Seaton Center</v>
      </c>
    </row>
    <row r="195" spans="1:2" x14ac:dyDescent="0.3">
      <c r="A195" s="2" t="str">
        <f>([3]UKBuilding_List!A195)</f>
        <v>0220</v>
      </c>
      <c r="B195" s="3" t="str">
        <f>([3]UKBuilding_List!B195)</f>
        <v>Bernard Johnson Student Rec Ctr</v>
      </c>
    </row>
    <row r="196" spans="1:2" x14ac:dyDescent="0.3">
      <c r="A196" s="2" t="str">
        <f>([3]UKBuilding_List!A196)</f>
        <v>0222</v>
      </c>
      <c r="B196" s="3" t="str">
        <f>([3]UKBuilding_List!B196)</f>
        <v>Commonwealth Stadium</v>
      </c>
    </row>
    <row r="197" spans="1:2" x14ac:dyDescent="0.3">
      <c r="A197" s="2" t="str">
        <f>([3]UKBuilding_List!A197)</f>
        <v>0223</v>
      </c>
      <c r="B197" s="3" t="str">
        <f>([3]UKBuilding_List!B197)</f>
        <v>Warren Wright Medical Plaza</v>
      </c>
    </row>
    <row r="198" spans="1:2" x14ac:dyDescent="0.3">
      <c r="A198" s="2" t="str">
        <f>([3]UKBuilding_List!A198)</f>
        <v>0224</v>
      </c>
      <c r="B198" s="3" t="str">
        <f>([3]UKBuilding_List!B198)</f>
        <v>Lucille Caudill Little Fine Arts Library</v>
      </c>
    </row>
    <row r="199" spans="1:2" x14ac:dyDescent="0.3">
      <c r="A199" s="2" t="str">
        <f>([3]UKBuilding_List!A199)</f>
        <v>0225</v>
      </c>
      <c r="B199" s="3" t="str">
        <f>([3]UKBuilding_List!B199)</f>
        <v>T H Morgan Biological Sciences</v>
      </c>
    </row>
    <row r="200" spans="1:2" x14ac:dyDescent="0.3">
      <c r="A200" s="2" t="str">
        <f>([3]UKBuilding_List!A200)</f>
        <v>0227</v>
      </c>
      <c r="B200" s="3" t="str">
        <f>([3]UKBuilding_List!B200)</f>
        <v>Recreation Equipment Storage Building</v>
      </c>
    </row>
    <row r="201" spans="1:2" x14ac:dyDescent="0.3">
      <c r="A201" s="2" t="str">
        <f>([3]UKBuilding_List!A201)</f>
        <v>0229</v>
      </c>
      <c r="B201" s="3" t="str">
        <f>([3]UKBuilding_List!B201)</f>
        <v>Agricultural Distribution Center</v>
      </c>
    </row>
    <row r="202" spans="1:2" x14ac:dyDescent="0.3">
      <c r="A202" s="2" t="str">
        <f>([3]UKBuilding_List!A202)</f>
        <v>0230</v>
      </c>
      <c r="B202" s="3" t="str">
        <f>([3]UKBuilding_List!B202)</f>
        <v>Sanders-Brown Center on Aging</v>
      </c>
    </row>
    <row r="203" spans="1:2" x14ac:dyDescent="0.3">
      <c r="A203" s="2" t="str">
        <f>([3]UKBuilding_List!A203)</f>
        <v>0231</v>
      </c>
      <c r="B203" s="3" t="str">
        <f>([3]UKBuilding_List!B203)</f>
        <v>Farm Maintenance Storage Shed</v>
      </c>
    </row>
    <row r="204" spans="1:2" x14ac:dyDescent="0.3">
      <c r="A204" s="2" t="str">
        <f>([3]UKBuilding_List!A204)</f>
        <v>0232</v>
      </c>
      <c r="B204" s="3" t="str">
        <f>([3]UKBuilding_List!B204)</f>
        <v>College of Nursing</v>
      </c>
    </row>
    <row r="205" spans="1:2" x14ac:dyDescent="0.3">
      <c r="A205" s="2" t="str">
        <f>([3]UKBuilding_List!A205)</f>
        <v>0235</v>
      </c>
      <c r="B205" s="3" t="str">
        <f>([3]UKBuilding_List!B205)</f>
        <v>John W Oswald Building</v>
      </c>
    </row>
    <row r="206" spans="1:2" x14ac:dyDescent="0.3">
      <c r="A206" s="2" t="str">
        <f>([3]UKBuilding_List!A206)</f>
        <v>0236</v>
      </c>
      <c r="B206" s="3" t="str">
        <f>([3]UKBuilding_List!B206)</f>
        <v>Kentucky Tobacco Research and Development Center</v>
      </c>
    </row>
    <row r="207" spans="1:2" x14ac:dyDescent="0.3">
      <c r="A207" s="2" t="str">
        <f>([3]UKBuilding_List!A207)</f>
        <v>0237</v>
      </c>
      <c r="B207" s="3" t="str">
        <f>([3]UKBuilding_List!B207)</f>
        <v>Wenner-Gren Research Addition</v>
      </c>
    </row>
    <row r="208" spans="1:2" x14ac:dyDescent="0.3">
      <c r="A208" s="2" t="str">
        <f>([3]UKBuilding_List!A208)</f>
        <v>0240</v>
      </c>
      <c r="B208" s="3" t="str">
        <f>([3]UKBuilding_List!B208)</f>
        <v>468 Rose Lane</v>
      </c>
    </row>
    <row r="209" spans="1:2" x14ac:dyDescent="0.3">
      <c r="A209" s="2" t="str">
        <f>([3]UKBuilding_List!A209)</f>
        <v>0241</v>
      </c>
      <c r="B209" s="3" t="str">
        <f>([3]UKBuilding_List!B209)</f>
        <v>Singletary Center for the Arts</v>
      </c>
    </row>
    <row r="210" spans="1:2" x14ac:dyDescent="0.3">
      <c r="A210" s="2" t="str">
        <f>([3]UKBuilding_List!A210)</f>
        <v>0243</v>
      </c>
      <c r="B210" s="3" t="str">
        <f>([3]UKBuilding_List!B210)</f>
        <v>Greg Page Apartments 1</v>
      </c>
    </row>
    <row r="211" spans="1:2" x14ac:dyDescent="0.3">
      <c r="A211" s="2" t="str">
        <f>([3]UKBuilding_List!A211)</f>
        <v>0244</v>
      </c>
      <c r="B211" s="3" t="str">
        <f>([3]UKBuilding_List!B211)</f>
        <v>Greg Page Apartments 2</v>
      </c>
    </row>
    <row r="212" spans="1:2" x14ac:dyDescent="0.3">
      <c r="A212" s="2" t="str">
        <f>([3]UKBuilding_List!A212)</f>
        <v>0245</v>
      </c>
      <c r="B212" s="3" t="str">
        <f>([3]UKBuilding_List!B212)</f>
        <v>Greg Page Apartments 3</v>
      </c>
    </row>
    <row r="213" spans="1:2" x14ac:dyDescent="0.3">
      <c r="A213" s="2" t="str">
        <f>([3]UKBuilding_List!A213)</f>
        <v>0246</v>
      </c>
      <c r="B213" s="3" t="str">
        <f>([3]UKBuilding_List!B213)</f>
        <v>Greg Page Apartments 4</v>
      </c>
    </row>
    <row r="214" spans="1:2" x14ac:dyDescent="0.3">
      <c r="A214" s="2" t="str">
        <f>([3]UKBuilding_List!A214)</f>
        <v>0247</v>
      </c>
      <c r="B214" s="3" t="str">
        <f>([3]UKBuilding_List!B214)</f>
        <v>Greg Page Apartments 5</v>
      </c>
    </row>
    <row r="215" spans="1:2" x14ac:dyDescent="0.3">
      <c r="A215" s="2" t="str">
        <f>([3]UKBuilding_List!A215)</f>
        <v>0248</v>
      </c>
      <c r="B215" s="3" t="str">
        <f>([3]UKBuilding_List!B215)</f>
        <v>Greg Page Apartments 6</v>
      </c>
    </row>
    <row r="216" spans="1:2" x14ac:dyDescent="0.3">
      <c r="A216" s="2" t="str">
        <f>([3]UKBuilding_List!A216)</f>
        <v>0249</v>
      </c>
      <c r="B216" s="3" t="str">
        <f>([3]UKBuilding_List!B216)</f>
        <v>Greg Page Apartments 7</v>
      </c>
    </row>
    <row r="217" spans="1:2" x14ac:dyDescent="0.3">
      <c r="A217" s="2" t="str">
        <f>([3]UKBuilding_List!A217)</f>
        <v>0250</v>
      </c>
      <c r="B217" s="3" t="str">
        <f>([3]UKBuilding_List!B217)</f>
        <v>Greg Page Apartments 8</v>
      </c>
    </row>
    <row r="218" spans="1:2" x14ac:dyDescent="0.3">
      <c r="A218" s="2" t="str">
        <f>([3]UKBuilding_List!A218)</f>
        <v>0252</v>
      </c>
      <c r="B218" s="3" t="str">
        <f>([3]UKBuilding_List!B218)</f>
        <v>Greg Page Apartments 10</v>
      </c>
    </row>
    <row r="219" spans="1:2" x14ac:dyDescent="0.3">
      <c r="A219" s="2" t="str">
        <f>([3]UKBuilding_List!A219)</f>
        <v>0253</v>
      </c>
      <c r="B219" s="3" t="str">
        <f>([3]UKBuilding_List!B219)</f>
        <v>Greg Page Apartments 11</v>
      </c>
    </row>
    <row r="220" spans="1:2" x14ac:dyDescent="0.3">
      <c r="A220" s="2" t="str">
        <f>([3]UKBuilding_List!A220)</f>
        <v>0254</v>
      </c>
      <c r="B220" s="3" t="str">
        <f>([3]UKBuilding_List!B220)</f>
        <v>Greg Page Apartments 12</v>
      </c>
    </row>
    <row r="221" spans="1:2" x14ac:dyDescent="0.3">
      <c r="A221" s="2" t="str">
        <f>([3]UKBuilding_List!A221)</f>
        <v>0255</v>
      </c>
      <c r="B221" s="3" t="str">
        <f>([3]UKBuilding_List!B221)</f>
        <v>Greg Page Apartments 13</v>
      </c>
    </row>
    <row r="222" spans="1:2" x14ac:dyDescent="0.3">
      <c r="A222" s="2" t="str">
        <f>([3]UKBuilding_List!A222)</f>
        <v>0256</v>
      </c>
      <c r="B222" s="3" t="str">
        <f>([3]UKBuilding_List!B222)</f>
        <v>Greg Page Apartments 14</v>
      </c>
    </row>
    <row r="223" spans="1:2" x14ac:dyDescent="0.3">
      <c r="A223" s="2" t="str">
        <f>([3]UKBuilding_List!A223)</f>
        <v>0257</v>
      </c>
      <c r="B223" s="3" t="str">
        <f>([3]UKBuilding_List!B223)</f>
        <v>Greg Page Apartments 15</v>
      </c>
    </row>
    <row r="224" spans="1:2" x14ac:dyDescent="0.3">
      <c r="A224" s="2" t="str">
        <f>([3]UKBuilding_List!A224)</f>
        <v>0258</v>
      </c>
      <c r="B224" s="3" t="str">
        <f>([3]UKBuilding_List!B224)</f>
        <v>Greg Page Apartments 16</v>
      </c>
    </row>
    <row r="225" spans="1:2" x14ac:dyDescent="0.3">
      <c r="A225" s="2" t="str">
        <f>([3]UKBuilding_List!A225)</f>
        <v>0259</v>
      </c>
      <c r="B225" s="3" t="str">
        <f>([3]UKBuilding_List!B225)</f>
        <v>Greg Page Apartments 17</v>
      </c>
    </row>
    <row r="226" spans="1:2" x14ac:dyDescent="0.3">
      <c r="A226" s="2" t="str">
        <f>([3]UKBuilding_List!A226)</f>
        <v>0260</v>
      </c>
      <c r="B226" s="3" t="str">
        <f>([3]UKBuilding_List!B226)</f>
        <v>Greg Page Apartments 18</v>
      </c>
    </row>
    <row r="227" spans="1:2" x14ac:dyDescent="0.3">
      <c r="A227" s="2" t="str">
        <f>([3]UKBuilding_List!A227)</f>
        <v>0261</v>
      </c>
      <c r="B227" s="3" t="str">
        <f>([3]UKBuilding_List!B227)</f>
        <v>Greg Page Apartments 19</v>
      </c>
    </row>
    <row r="228" spans="1:2" x14ac:dyDescent="0.3">
      <c r="A228" s="2" t="str">
        <f>([3]UKBuilding_List!A228)</f>
        <v>0262</v>
      </c>
      <c r="B228" s="3" t="str">
        <f>([3]UKBuilding_List!B228)</f>
        <v>Greg Page Apartments 20</v>
      </c>
    </row>
    <row r="229" spans="1:2" x14ac:dyDescent="0.3">
      <c r="A229" s="2" t="str">
        <f>([3]UKBuilding_List!A229)</f>
        <v>0263</v>
      </c>
      <c r="B229" s="3" t="str">
        <f>([3]UKBuilding_List!B229)</f>
        <v>Greg Page Apartments 21</v>
      </c>
    </row>
    <row r="230" spans="1:2" x14ac:dyDescent="0.3">
      <c r="A230" s="2" t="str">
        <f>([3]UKBuilding_List!A230)</f>
        <v>0264</v>
      </c>
      <c r="B230" s="3" t="str">
        <f>([3]UKBuilding_List!B230)</f>
        <v>Greg Page Apartments 22</v>
      </c>
    </row>
    <row r="231" spans="1:2" x14ac:dyDescent="0.3">
      <c r="A231" s="2" t="str">
        <f>([3]UKBuilding_List!A231)</f>
        <v>0265</v>
      </c>
      <c r="B231" s="3" t="str">
        <f>([3]UKBuilding_List!B231)</f>
        <v>Greg Page Apartments 23</v>
      </c>
    </row>
    <row r="232" spans="1:2" x14ac:dyDescent="0.3">
      <c r="A232" s="2" t="str">
        <f>([3]UKBuilding_List!A232)</f>
        <v>0266</v>
      </c>
      <c r="B232" s="3" t="str">
        <f>([3]UKBuilding_List!B232)</f>
        <v>Greg Page Apartments 24</v>
      </c>
    </row>
    <row r="233" spans="1:2" x14ac:dyDescent="0.3">
      <c r="A233" s="2" t="str">
        <f>([3]UKBuilding_List!A233)</f>
        <v>0267</v>
      </c>
      <c r="B233" s="3" t="str">
        <f>([3]UKBuilding_List!B233)</f>
        <v>Greg Page Apartments 25</v>
      </c>
    </row>
    <row r="234" spans="1:2" x14ac:dyDescent="0.3">
      <c r="A234" s="2" t="str">
        <f>([3]UKBuilding_List!A234)</f>
        <v>0268</v>
      </c>
      <c r="B234" s="3" t="str">
        <f>([3]UKBuilding_List!B234)</f>
        <v>Greg Page Food Storage Laundry</v>
      </c>
    </row>
    <row r="235" spans="1:2" x14ac:dyDescent="0.3">
      <c r="A235" s="2" t="str">
        <f>([3]UKBuilding_List!A235)</f>
        <v>0269</v>
      </c>
      <c r="B235" s="3" t="str">
        <f>([3]UKBuilding_List!B235)</f>
        <v>Communications Building</v>
      </c>
    </row>
    <row r="236" spans="1:2" x14ac:dyDescent="0.3">
      <c r="A236" s="2" t="str">
        <f>([3]UKBuilding_List!A236)</f>
        <v>0272</v>
      </c>
      <c r="B236" s="3" t="str">
        <f>([3]UKBuilding_List!B236)</f>
        <v>Information Building</v>
      </c>
    </row>
    <row r="237" spans="1:2" x14ac:dyDescent="0.3">
      <c r="A237" s="2" t="str">
        <f>([3]UKBuilding_List!A237)</f>
        <v>0274</v>
      </c>
      <c r="B237" s="3" t="str">
        <f>([3]UKBuilding_List!B237)</f>
        <v>Moloney Building</v>
      </c>
    </row>
    <row r="238" spans="1:2" x14ac:dyDescent="0.3">
      <c r="A238" s="2" t="str">
        <f>([3]UKBuilding_List!A238)</f>
        <v>0275</v>
      </c>
      <c r="B238" s="3" t="str">
        <f>([3]UKBuilding_List!B238)</f>
        <v>Bruce Poundstone Regulatory Services Building</v>
      </c>
    </row>
    <row r="239" spans="1:2" x14ac:dyDescent="0.3">
      <c r="A239" s="2" t="str">
        <f>([3]UKBuilding_List!A239)</f>
        <v>0276</v>
      </c>
      <c r="B239" s="3" t="str">
        <f>([3]UKBuilding_List!B239)</f>
        <v>Charles E. Barnhart Building</v>
      </c>
    </row>
    <row r="240" spans="1:2" x14ac:dyDescent="0.3">
      <c r="A240" s="2" t="str">
        <f>([3]UKBuilding_List!A240)</f>
        <v>0277</v>
      </c>
      <c r="B240" s="3" t="str">
        <f>([3]UKBuilding_List!B240)</f>
        <v>Nutter Football Training Facility</v>
      </c>
    </row>
    <row r="241" spans="1:2" x14ac:dyDescent="0.3">
      <c r="A241" s="2" t="str">
        <f>([3]UKBuilding_List!A241)</f>
        <v>0278</v>
      </c>
      <c r="B241" s="3" t="str">
        <f>([3]UKBuilding_List!B241)</f>
        <v>PPD Storage Building</v>
      </c>
    </row>
    <row r="242" spans="1:2" x14ac:dyDescent="0.3">
      <c r="A242" s="2" t="str">
        <f>([3]UKBuilding_List!A242)</f>
        <v>0279</v>
      </c>
      <c r="B242" s="3" t="str">
        <f>([3]UKBuilding_List!B242)</f>
        <v>BIRP Building</v>
      </c>
    </row>
    <row r="243" spans="1:2" x14ac:dyDescent="0.3">
      <c r="A243" s="2" t="str">
        <f>([3]UKBuilding_List!A243)</f>
        <v>0281</v>
      </c>
      <c r="B243" s="3" t="str">
        <f>([3]UKBuilding_List!B243)</f>
        <v>Oliver H. Raymond Civil Engineering</v>
      </c>
    </row>
    <row r="244" spans="1:2" x14ac:dyDescent="0.3">
      <c r="A244" s="2" t="str">
        <f>([3]UKBuilding_List!A244)</f>
        <v>0282</v>
      </c>
      <c r="B244" s="3" t="str">
        <f>([3]UKBuilding_List!B244)</f>
        <v>Gas Storage Building</v>
      </c>
    </row>
    <row r="245" spans="1:2" x14ac:dyDescent="0.3">
      <c r="A245" s="2" t="str">
        <f>([3]UKBuilding_List!A245)</f>
        <v>0283</v>
      </c>
      <c r="B245" s="3" t="str">
        <f>([3]UKBuilding_List!B245)</f>
        <v>Hagan Baseball Stadium</v>
      </c>
    </row>
    <row r="246" spans="1:2" x14ac:dyDescent="0.3">
      <c r="A246" s="2" t="str">
        <f>([3]UKBuilding_List!A246)</f>
        <v>0284</v>
      </c>
      <c r="B246" s="3" t="str">
        <f>([3]UKBuilding_List!B246)</f>
        <v>Kentucky Clinic</v>
      </c>
    </row>
    <row r="247" spans="1:2" x14ac:dyDescent="0.3">
      <c r="A247" s="2" t="str">
        <f>([3]UKBuilding_List!A247)</f>
        <v>0285</v>
      </c>
      <c r="B247" s="3" t="str">
        <f>([3]UKBuilding_List!B247)</f>
        <v>Nutter Field House</v>
      </c>
    </row>
    <row r="248" spans="1:2" x14ac:dyDescent="0.3">
      <c r="A248" s="2" t="str">
        <f>([3]UKBuilding_List!A248)</f>
        <v>0286</v>
      </c>
      <c r="B248" s="3" t="str">
        <f>([3]UKBuilding_List!B248)</f>
        <v>ASTeCC</v>
      </c>
    </row>
    <row r="249" spans="1:2" x14ac:dyDescent="0.3">
      <c r="A249" s="2" t="str">
        <f>([3]UKBuilding_List!A249)</f>
        <v>0287</v>
      </c>
      <c r="B249" s="3" t="str">
        <f>([3]UKBuilding_List!B249)</f>
        <v>Electric HVAC Building</v>
      </c>
    </row>
    <row r="250" spans="1:2" x14ac:dyDescent="0.3">
      <c r="A250" s="2" t="str">
        <f>([3]UKBuilding_List!A250)</f>
        <v>0288</v>
      </c>
      <c r="B250" s="3" t="str">
        <f>([3]UKBuilding_List!B250)</f>
        <v>PPD Greenhouse</v>
      </c>
    </row>
    <row r="251" spans="1:2" x14ac:dyDescent="0.3">
      <c r="A251" s="2" t="str">
        <f>([3]UKBuilding_List!A251)</f>
        <v>0289</v>
      </c>
      <c r="B251" s="3" t="str">
        <f>([3]UKBuilding_List!B251)</f>
        <v>Hazardous Waste Storage</v>
      </c>
    </row>
    <row r="252" spans="1:2" x14ac:dyDescent="0.3">
      <c r="A252" s="2" t="str">
        <f>([3]UKBuilding_List!A252)</f>
        <v>0293</v>
      </c>
      <c r="B252" s="3" t="str">
        <f>([3]UKBuilding_List!B252)</f>
        <v>UK Chandler Hospital</v>
      </c>
    </row>
    <row r="253" spans="1:2" x14ac:dyDescent="0.3">
      <c r="A253" s="2" t="str">
        <f>([3]UKBuilding_List!A253)</f>
        <v>0294</v>
      </c>
      <c r="B253" s="3" t="str">
        <f>([3]UKBuilding_List!B253)</f>
        <v>Gill Heart Institute</v>
      </c>
    </row>
    <row r="254" spans="1:2" x14ac:dyDescent="0.3">
      <c r="A254" s="2" t="str">
        <f>([3]UKBuilding_List!A254)</f>
        <v>0297</v>
      </c>
      <c r="B254" s="3" t="str">
        <f>([3]UKBuilding_List!B254)</f>
        <v>Dental Science Building</v>
      </c>
    </row>
    <row r="255" spans="1:2" x14ac:dyDescent="0.3">
      <c r="A255" s="2" t="str">
        <f>([3]UKBuilding_List!A255)</f>
        <v>0298</v>
      </c>
      <c r="B255" s="3" t="str">
        <f>([3]UKBuilding_List!B255)</f>
        <v>William R. Willard Medical Education Building</v>
      </c>
    </row>
    <row r="256" spans="1:2" x14ac:dyDescent="0.3">
      <c r="A256" s="2" t="str">
        <f>([3]UKBuilding_List!A256)</f>
        <v>0300</v>
      </c>
      <c r="B256" s="3" t="str">
        <f>([3]UKBuilding_List!B256)</f>
        <v>Arboretum Tool Shed</v>
      </c>
    </row>
    <row r="257" spans="1:2" x14ac:dyDescent="0.3">
      <c r="A257" s="2" t="str">
        <f>([3]UKBuilding_List!A257)</f>
        <v>0301</v>
      </c>
      <c r="B257" s="3" t="str">
        <f>([3]UKBuilding_List!B257)</f>
        <v>154 Bonnie Brae</v>
      </c>
    </row>
    <row r="258" spans="1:2" x14ac:dyDescent="0.3">
      <c r="A258" s="2" t="str">
        <f>([3]UKBuilding_List!A258)</f>
        <v>0302</v>
      </c>
      <c r="B258" s="3" t="str">
        <f>([3]UKBuilding_List!B258)</f>
        <v>Dorotha Oatts Smith Visitor Center</v>
      </c>
    </row>
    <row r="259" spans="1:2" x14ac:dyDescent="0.3">
      <c r="A259" s="2" t="str">
        <f>([3]UKBuilding_List!A259)</f>
        <v>0303</v>
      </c>
      <c r="B259" s="3" t="str">
        <f>([3]UKBuilding_List!B259)</f>
        <v>Arboretum Restrooms</v>
      </c>
    </row>
    <row r="260" spans="1:2" x14ac:dyDescent="0.3">
      <c r="A260" s="2" t="str">
        <f>([3]UKBuilding_List!A260)</f>
        <v>0305</v>
      </c>
      <c r="B260" s="3" t="str">
        <f>([3]UKBuilding_List!B260)</f>
        <v>Peter P. Bosomworth Health Sciences Research Building</v>
      </c>
    </row>
    <row r="261" spans="1:2" x14ac:dyDescent="0.3">
      <c r="A261" s="2" t="str">
        <f>([3]UKBuilding_List!A261)</f>
        <v>0312</v>
      </c>
      <c r="B261" s="3" t="str">
        <f>([3]UKBuilding_List!B261)</f>
        <v>Plant Sciences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0412</v>
      </c>
      <c r="B301" s="3" t="str">
        <f>([3]UKBuilding_List!B301)</f>
        <v>403 Pennsylvania Ct</v>
      </c>
    </row>
    <row r="302" spans="1:2" x14ac:dyDescent="0.3">
      <c r="A302" s="2" t="str">
        <f>([3]UKBuilding_List!A302)</f>
        <v>0413</v>
      </c>
      <c r="B302" s="3" t="str">
        <f>([3]UKBuilding_List!B302)</f>
        <v>Softball/Soccer Locker Rooms</v>
      </c>
    </row>
    <row r="303" spans="1:2" x14ac:dyDescent="0.3">
      <c r="A303" s="2" t="str">
        <f>([3]UKBuilding_List!A303)</f>
        <v>0416</v>
      </c>
      <c r="B303" s="3" t="str">
        <f>([3]UKBuilding_List!B303)</f>
        <v>Bus Shelter #12</v>
      </c>
    </row>
    <row r="304" spans="1:2" x14ac:dyDescent="0.3">
      <c r="A304" s="2" t="str">
        <f>([3]UKBuilding_List!A304)</f>
        <v>0417</v>
      </c>
      <c r="B304" s="3" t="str">
        <f>([3]UKBuilding_List!B304)</f>
        <v>660 South Limestone</v>
      </c>
    </row>
    <row r="305" spans="1:2" x14ac:dyDescent="0.3">
      <c r="A305" s="2" t="str">
        <f>([3]UKBuilding_List!A305)</f>
        <v>0418</v>
      </c>
      <c r="B305" s="3" t="str">
        <f>([3]UKBuilding_List!B305)</f>
        <v>Bus Shelter #4</v>
      </c>
    </row>
    <row r="306" spans="1:2" x14ac:dyDescent="0.3">
      <c r="A306" s="2" t="str">
        <f>([3]UKBuilding_List!A306)</f>
        <v>0419</v>
      </c>
      <c r="B306" s="3" t="str">
        <f>([3]UKBuilding_List!B306)</f>
        <v>Bus Shelter #13</v>
      </c>
    </row>
    <row r="307" spans="1:2" x14ac:dyDescent="0.3">
      <c r="A307" s="2" t="str">
        <f>([3]UKBuilding_List!A307)</f>
        <v>0420</v>
      </c>
      <c r="B307" s="3" t="str">
        <f>([3]UKBuilding_List!B307)</f>
        <v>424 Euclid Avenue</v>
      </c>
    </row>
    <row r="308" spans="1:2" x14ac:dyDescent="0.3">
      <c r="A308" s="2" t="str">
        <f>([3]UKBuilding_List!A308)</f>
        <v>0428</v>
      </c>
      <c r="B308" s="3" t="str">
        <f>([3]UKBuilding_List!B308)</f>
        <v>457 Woodland Ave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0450</v>
      </c>
      <c r="B316" s="3" t="str">
        <f>([3]UKBuilding_List!B316)</f>
        <v>Softball Maintenance Building</v>
      </c>
    </row>
    <row r="317" spans="1:2" x14ac:dyDescent="0.3">
      <c r="A317" s="2" t="str">
        <f>([3]UKBuilding_List!A317)</f>
        <v>0451</v>
      </c>
      <c r="B317" s="3" t="str">
        <f>([3]UKBuilding_List!B317)</f>
        <v>Soccer Field Pressbox</v>
      </c>
    </row>
    <row r="318" spans="1:2" x14ac:dyDescent="0.3">
      <c r="A318" s="2" t="str">
        <f>([3]UKBuilding_List!A318)</f>
        <v>0452</v>
      </c>
      <c r="B318" s="3" t="str">
        <f>([3]UKBuilding_List!B318)</f>
        <v>Softball Pressbox</v>
      </c>
    </row>
    <row r="319" spans="1:2" x14ac:dyDescent="0.3">
      <c r="A319" s="2" t="str">
        <f>([3]UKBuilding_List!A319)</f>
        <v>0453</v>
      </c>
      <c r="B319" s="3" t="str">
        <f>([3]UKBuilding_List!B319)</f>
        <v>Shively Grounds Building</v>
      </c>
    </row>
    <row r="320" spans="1:2" x14ac:dyDescent="0.3">
      <c r="A320" s="2" t="str">
        <f>([3]UKBuilding_List!A320)</f>
        <v>0456</v>
      </c>
      <c r="B320" s="3" t="str">
        <f>([3]UKBuilding_List!B320)</f>
        <v>W.T. Young Library</v>
      </c>
    </row>
    <row r="321" spans="1:2" x14ac:dyDescent="0.3">
      <c r="A321" s="2" t="str">
        <f>([3]UKBuilding_List!A321)</f>
        <v>0460</v>
      </c>
      <c r="B321" s="3" t="str">
        <f>([3]UKBuilding_List!B321)</f>
        <v>149 Transcript Ave</v>
      </c>
    </row>
    <row r="322" spans="1:2" x14ac:dyDescent="0.3">
      <c r="A322" s="2" t="str">
        <f>([3]UKBuilding_List!A322)</f>
        <v>0461</v>
      </c>
      <c r="B322" s="3" t="str">
        <f>([3]UKBuilding_List!B322)</f>
        <v>153 Transcript Ave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House Fraternity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BBSRB Utility Plant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0614</v>
      </c>
      <c r="B366" s="3" t="str">
        <f>([3]UKBuilding_List!B366)</f>
        <v>123 Warren Ct.</v>
      </c>
    </row>
    <row r="367" spans="1:2" x14ac:dyDescent="0.3">
      <c r="A367" s="2" t="str">
        <f>([3]UKBuilding_List!A367)</f>
        <v>0615</v>
      </c>
      <c r="B367" s="3" t="str">
        <f>([3]UKBuilding_List!B367)</f>
        <v>125 Warren Ct.</v>
      </c>
    </row>
    <row r="368" spans="1:2" x14ac:dyDescent="0.3">
      <c r="A368" s="2" t="str">
        <f>([3]UKBuilding_List!A368)</f>
        <v>0616</v>
      </c>
      <c r="B368" s="3" t="str">
        <f>([3]UKBuilding_List!B368)</f>
        <v>Seaton Center Storage</v>
      </c>
    </row>
    <row r="369" spans="1:2" x14ac:dyDescent="0.3">
      <c r="A369" s="2" t="str">
        <f>([3]UKBuilding_List!A369)</f>
        <v>0617</v>
      </c>
      <c r="B369" s="3" t="str">
        <f>([3]UKBuilding_List!B369)</f>
        <v>118 Conn Terrace</v>
      </c>
    </row>
    <row r="370" spans="1:2" x14ac:dyDescent="0.3">
      <c r="A370" s="2" t="str">
        <f>([3]UKBuilding_List!A370)</f>
        <v>0618</v>
      </c>
      <c r="B370" s="3" t="str">
        <f>([3]UKBuilding_List!B370)</f>
        <v>MacAdam Student Observatory</v>
      </c>
    </row>
    <row r="371" spans="1:2" x14ac:dyDescent="0.3">
      <c r="A371" s="2" t="str">
        <f>([3]UKBuilding_List!A371)</f>
        <v>0619</v>
      </c>
      <c r="B371" s="3" t="str">
        <f>([3]UKBuilding_List!B371)</f>
        <v>102 Conn Terrace</v>
      </c>
    </row>
    <row r="372" spans="1:2" x14ac:dyDescent="0.3">
      <c r="A372" s="2" t="str">
        <f>([3]UKBuilding_List!A372)</f>
        <v>0621</v>
      </c>
      <c r="B372" s="3" t="str">
        <f>([3]UKBuilding_List!B372)</f>
        <v>104 Conn Terrace</v>
      </c>
    </row>
    <row r="373" spans="1:2" x14ac:dyDescent="0.3">
      <c r="A373" s="2" t="str">
        <f>([3]UKBuilding_List!A373)</f>
        <v>0622</v>
      </c>
      <c r="B373" s="3" t="str">
        <f>([3]UKBuilding_List!B373)</f>
        <v>108 Conn Terrace</v>
      </c>
    </row>
    <row r="374" spans="1:2" x14ac:dyDescent="0.3">
      <c r="A374" s="2" t="str">
        <f>([3]UKBuilding_List!A374)</f>
        <v>0623</v>
      </c>
      <c r="B374" s="3" t="str">
        <f>([3]UKBuilding_List!B374)</f>
        <v>110 Conn Terrace</v>
      </c>
    </row>
    <row r="375" spans="1:2" x14ac:dyDescent="0.3">
      <c r="A375" s="2" t="str">
        <f>([3]UKBuilding_List!A375)</f>
        <v>0624</v>
      </c>
      <c r="B375" s="3" t="str">
        <f>([3]UKBuilding_List!B375)</f>
        <v>120 Conn Terrace</v>
      </c>
    </row>
    <row r="376" spans="1:2" x14ac:dyDescent="0.3">
      <c r="A376" s="2" t="str">
        <f>([3]UKBuilding_List!A376)</f>
        <v>0625</v>
      </c>
      <c r="B376" s="3" t="str">
        <f>([3]UKBuilding_List!B376)</f>
        <v>1105 S. Limestone</v>
      </c>
    </row>
    <row r="377" spans="1:2" x14ac:dyDescent="0.3">
      <c r="A377" s="2" t="str">
        <f>([3]UKBuilding_List!A377)</f>
        <v>0626</v>
      </c>
      <c r="B377" s="3" t="str">
        <f>([3]UKBuilding_List!B377)</f>
        <v>1119 S. Limestone</v>
      </c>
    </row>
    <row r="378" spans="1:2" x14ac:dyDescent="0.3">
      <c r="A378" s="2" t="str">
        <f>([3]UKBuilding_List!A378)</f>
        <v>0630</v>
      </c>
      <c r="B378" s="3" t="str">
        <f>([3]UKBuilding_List!B378)</f>
        <v>Air Medical Crew Quarters</v>
      </c>
    </row>
    <row r="379" spans="1:2" x14ac:dyDescent="0.3">
      <c r="A379" s="2" t="str">
        <f>([3]UKBuilding_List!A379)</f>
        <v>0631</v>
      </c>
      <c r="B379" s="3" t="str">
        <f>([3]UKBuilding_List!B379)</f>
        <v>460 Rose Lane</v>
      </c>
    </row>
    <row r="380" spans="1:2" x14ac:dyDescent="0.3">
      <c r="A380" s="2" t="str">
        <f>([3]UKBuilding_List!A380)</f>
        <v>0633</v>
      </c>
      <c r="B380" s="3" t="str">
        <f>([3]UKBuilding_List!B380)</f>
        <v>Davis Marksbury Building</v>
      </c>
    </row>
    <row r="381" spans="1:2" x14ac:dyDescent="0.3">
      <c r="A381" s="2" t="str">
        <f>([3]UKBuilding_List!A381)</f>
        <v>0636</v>
      </c>
      <c r="B381" s="3" t="str">
        <f>([3]UKBuilding_List!B381)</f>
        <v>411 Pennsylvania Court</v>
      </c>
    </row>
    <row r="382" spans="1:2" x14ac:dyDescent="0.3">
      <c r="A382" s="2" t="str">
        <f>([3]UKBuilding_List!A382)</f>
        <v>0637</v>
      </c>
      <c r="B382" s="3" t="str">
        <f>([3]UKBuilding_List!B382)</f>
        <v>1041 S. Limestone St.</v>
      </c>
    </row>
    <row r="383" spans="1:2" x14ac:dyDescent="0.3">
      <c r="A383" s="2" t="str">
        <f>([3]UKBuilding_List!A383)</f>
        <v>0639</v>
      </c>
      <c r="B383" s="3" t="str">
        <f>([3]UKBuilding_List!B383)</f>
        <v>1045 S. Limestone St</v>
      </c>
    </row>
    <row r="384" spans="1:2" x14ac:dyDescent="0.3">
      <c r="A384" s="2" t="str">
        <f>([3]UKBuilding_List!A384)</f>
        <v>0641</v>
      </c>
      <c r="B384" s="3" t="str">
        <f>([3]UKBuilding_List!B384)</f>
        <v>409 Pennsylvania Ct</v>
      </c>
    </row>
    <row r="385" spans="1:2" x14ac:dyDescent="0.3">
      <c r="A385" s="2" t="str">
        <f>([3]UKBuilding_List!A385)</f>
        <v>0644</v>
      </c>
      <c r="B385" s="3" t="str">
        <f>([3]UKBuilding_List!B385)</f>
        <v>Wildcat Coal Lodge</v>
      </c>
    </row>
    <row r="386" spans="1:2" x14ac:dyDescent="0.3">
      <c r="A386" s="2" t="str">
        <f>([3]UKBuilding_List!A386)</f>
        <v>0645</v>
      </c>
      <c r="B386" s="3" t="str">
        <f>([3]UKBuilding_List!B386)</f>
        <v>179 Leader Ave</v>
      </c>
    </row>
    <row r="387" spans="1:2" x14ac:dyDescent="0.3">
      <c r="A387" s="2" t="str">
        <f>([3]UKBuilding_List!A387)</f>
        <v>0646</v>
      </c>
      <c r="B387" s="3" t="str">
        <f>([3]UKBuilding_List!B387)</f>
        <v>404 Pennsylvania Ct</v>
      </c>
    </row>
    <row r="388" spans="1:2" x14ac:dyDescent="0.3">
      <c r="A388" s="2" t="str">
        <f>([3]UKBuilding_List!A388)</f>
        <v>0647</v>
      </c>
      <c r="B388" s="3" t="str">
        <f>([3]UKBuilding_List!B388)</f>
        <v>213 Transcript Ave</v>
      </c>
    </row>
    <row r="389" spans="1:2" x14ac:dyDescent="0.3">
      <c r="A389" s="2" t="str">
        <f>([3]UKBuilding_List!A389)</f>
        <v>0648</v>
      </c>
      <c r="B389" s="3" t="str">
        <f>([3]UKBuilding_List!B389)</f>
        <v>221 Transcript Ave</v>
      </c>
    </row>
    <row r="390" spans="1:2" x14ac:dyDescent="0.3">
      <c r="A390" s="2" t="str">
        <f>([3]UKBuilding_List!A390)</f>
        <v>0649</v>
      </c>
      <c r="B390" s="3" t="str">
        <f>([3]UKBuilding_List!B390)</f>
        <v>217 Transcript Ave</v>
      </c>
    </row>
    <row r="391" spans="1:2" x14ac:dyDescent="0.3">
      <c r="A391" s="2" t="str">
        <f>([3]UKBuilding_List!A391)</f>
        <v>0650</v>
      </c>
      <c r="B391" s="3" t="str">
        <f>([3]UKBuilding_List!B391)</f>
        <v>Second New Housing - North Campus</v>
      </c>
    </row>
    <row r="392" spans="1:2" x14ac:dyDescent="0.3">
      <c r="A392" s="2">
        <f>([3]UKBuilding_List!A392)</f>
        <v>1200</v>
      </c>
      <c r="B392" s="3" t="str">
        <f>([3]UKBuilding_List!B392)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([3]UKBuilding_List!B393)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([3]UKBuilding_List!B394)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([3]UKBuilding_List!B395)</f>
        <v>1101 S. Limestone</v>
      </c>
    </row>
    <row r="396" spans="1:2" x14ac:dyDescent="0.3">
      <c r="A396" s="2">
        <f>([3]UKBuilding_List!A396)</f>
        <v>9813</v>
      </c>
      <c r="B396" s="3" t="str">
        <f>([3]UKBuilding_List!B396)</f>
        <v>UK Child Care Development Center</v>
      </c>
    </row>
    <row r="397" spans="1:2" x14ac:dyDescent="0.3">
      <c r="A397" s="2" t="str">
        <f>([3]UKBuilding_List!A397)</f>
        <v>9925</v>
      </c>
      <c r="B397" s="3" t="str">
        <f>([3]UKBuilding_List!B397)</f>
        <v>Alpha Phi Sorority</v>
      </c>
    </row>
    <row r="398" spans="1:2" x14ac:dyDescent="0.3">
      <c r="A398" s="2" t="str">
        <f>([3]UKBuilding_List!A398)</f>
        <v>9983</v>
      </c>
      <c r="B398" s="3" t="str">
        <f>([3]UKBuilding_List!B398)</f>
        <v>College of Medicine Building</v>
      </c>
    </row>
    <row r="399" spans="1:2" x14ac:dyDescent="0.3">
      <c r="A399" s="2" t="str">
        <f>([3]UKBuilding_List!A399)</f>
        <v xml:space="preserve"> </v>
      </c>
      <c r="B399" s="3" t="str">
        <f>([3]UKBuilding_List!B399)</f>
        <v xml:space="preserve"> </v>
      </c>
    </row>
    <row r="400" spans="1:2" x14ac:dyDescent="0.3">
      <c r="A400" s="2" t="str">
        <f>([3]UKBuilding_List!A400)</f>
        <v xml:space="preserve"> </v>
      </c>
      <c r="B400" s="3" t="str">
        <f>([3]UKBuilding_List!B400)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([3]UKBuilding_List!B401)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([3]UKBuilding_List!B402)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([3]UKBuilding_List!B403)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([3]UKBuilding_List!B404)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([3]UKBuilding_List!B405)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([3]UKBuilding_List!B406)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([3]UKBuilding_List!B407)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([3]UKBuilding_List!B408)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([3]UKBuilding_List!B409)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([3]UKBuilding_List!B410)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([3]UKBuilding_List!B411)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>
        <f>([3]UKBuilding_List!A423)</f>
        <v>0</v>
      </c>
      <c r="B423" s="3">
        <f>([3]UKBuilding_List!B423)</f>
        <v>0</v>
      </c>
    </row>
    <row r="424" spans="1:2" x14ac:dyDescent="0.3">
      <c r="A424" s="2">
        <f>([3]UKBuilding_List!A424)</f>
        <v>0</v>
      </c>
      <c r="B424" s="3">
        <f>([3]UKBuilding_List!B424)</f>
        <v>0</v>
      </c>
    </row>
    <row r="425" spans="1:2" x14ac:dyDescent="0.3">
      <c r="A425" s="2">
        <f>([3]UKBuilding_List!A425)</f>
        <v>0</v>
      </c>
      <c r="B425" s="3">
        <f>([3]UKBuilding_List!B425)</f>
        <v>0</v>
      </c>
    </row>
    <row r="426" spans="1:2" x14ac:dyDescent="0.3">
      <c r="A426" s="2">
        <f>([3]UKBuilding_List!A426)</f>
        <v>0</v>
      </c>
      <c r="B426" s="3">
        <f>([3]UKBuilding_List!B426)</f>
        <v>0</v>
      </c>
    </row>
    <row r="427" spans="1:2" x14ac:dyDescent="0.3">
      <c r="A427" s="2">
        <f>([3]UKBuilding_List!A427)</f>
        <v>0</v>
      </c>
      <c r="B427" s="3">
        <f>([3]UKBuilding_List!B427)</f>
        <v>0</v>
      </c>
    </row>
    <row r="428" spans="1:2" x14ac:dyDescent="0.3">
      <c r="A428" s="2">
        <f>([3]UKBuilding_List!A428)</f>
        <v>0</v>
      </c>
      <c r="B428" s="3">
        <f>([3]UKBuilding_List!B428)</f>
        <v>0</v>
      </c>
    </row>
    <row r="429" spans="1:2" x14ac:dyDescent="0.3">
      <c r="A429" s="2">
        <f>([3]UKBuilding_List!A429)</f>
        <v>0</v>
      </c>
      <c r="B429" s="3">
        <f>([3]UKBuilding_List!B429)</f>
        <v>0</v>
      </c>
    </row>
    <row r="430" spans="1:2" x14ac:dyDescent="0.3">
      <c r="A430" s="2">
        <f>([3]UKBuilding_List!A430)</f>
        <v>0</v>
      </c>
      <c r="B430" s="3">
        <f>([3]UKBuilding_List!B430)</f>
        <v>0</v>
      </c>
    </row>
    <row r="431" spans="1:2" x14ac:dyDescent="0.3">
      <c r="A431" s="2">
        <f>([3]UKBuilding_List!A431)</f>
        <v>0</v>
      </c>
      <c r="B431" s="3">
        <f>([3]UKBuilding_List!B431)</f>
        <v>0</v>
      </c>
    </row>
    <row r="432" spans="1:2" x14ac:dyDescent="0.3">
      <c r="A432" s="2">
        <f>([3]UKBuilding_List!A432)</f>
        <v>0</v>
      </c>
      <c r="B432" s="3">
        <f>([3]UKBuilding_List!B432)</f>
        <v>0</v>
      </c>
    </row>
    <row r="433" spans="1:2" x14ac:dyDescent="0.3">
      <c r="A433" s="2">
        <f>([3]UKBuilding_List!A433)</f>
        <v>0</v>
      </c>
      <c r="B433" s="3">
        <f>([3]UKBuilding_List!B433)</f>
        <v>0</v>
      </c>
    </row>
    <row r="434" spans="1:2" x14ac:dyDescent="0.3">
      <c r="A434" s="2">
        <f>([3]UKBuilding_List!A434)</f>
        <v>0</v>
      </c>
      <c r="B434" s="3">
        <f>([3]UKBuilding_List!B434)</f>
        <v>0</v>
      </c>
    </row>
    <row r="435" spans="1:2" x14ac:dyDescent="0.3">
      <c r="A435" s="2">
        <f>([3]UKBuilding_List!A435)</f>
        <v>0</v>
      </c>
      <c r="B435" s="3">
        <f>([3]UKBuilding_List!B435)</f>
        <v>0</v>
      </c>
    </row>
    <row r="436" spans="1:2" x14ac:dyDescent="0.3">
      <c r="A436" s="2">
        <f>([3]UKBuilding_List!A436)</f>
        <v>0</v>
      </c>
      <c r="B436" s="3">
        <f>([3]UKBuilding_List!B436)</f>
        <v>0</v>
      </c>
    </row>
    <row r="437" spans="1:2" x14ac:dyDescent="0.3">
      <c r="A437" s="2">
        <f>([3]UKBuilding_List!A437)</f>
        <v>0</v>
      </c>
      <c r="B437" s="3">
        <f>([3]UKBuilding_List!B437)</f>
        <v>0</v>
      </c>
    </row>
    <row r="438" spans="1:2" x14ac:dyDescent="0.3">
      <c r="A438" s="2">
        <f>([3]UKBuilding_List!A438)</f>
        <v>0</v>
      </c>
      <c r="B438" s="3">
        <f>([3]UKBuilding_List!B438)</f>
        <v>0</v>
      </c>
    </row>
    <row r="439" spans="1:2" x14ac:dyDescent="0.3">
      <c r="A439" s="2">
        <f>([3]UKBuilding_List!A439)</f>
        <v>0</v>
      </c>
      <c r="B439" s="3">
        <f>([3]UKBuilding_List!B439)</f>
        <v>0</v>
      </c>
    </row>
    <row r="440" spans="1:2" x14ac:dyDescent="0.3">
      <c r="A440" s="2">
        <f>([3]UKBuilding_List!A440)</f>
        <v>0</v>
      </c>
      <c r="B440" s="3">
        <f>([3]UKBuilding_List!B440)</f>
        <v>0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2014-10-30T20:06:22Z</dcterms:modified>
</cp:coreProperties>
</file>