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99\"/>
    </mc:Choice>
  </mc:AlternateContent>
  <bookViews>
    <workbookView xWindow="0" yWindow="0" windowWidth="28800" windowHeight="117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<sst xmlns="http://schemas.openxmlformats.org/spreadsheetml/2006/main" count="125" uniqueCount="86">
  <si>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</si>
  <si>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</si>
  <si>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</si>
  <si>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</si>
  <si>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</si>
  <si>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</si>
  <si>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</si>
  <si>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</si>
  <si>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</si>
  <si>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</si>
  <si>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</si>
  <si>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</si>
  <si>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</si>
  <si>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</si>
  <si>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</si>
  <si>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</si>
  <si>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</si>
  <si>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</si>
  <si>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</si>
  <si>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</si>
  <si>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</si>
  <si>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</si>
  <si>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</si>
  <si>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</si>
  <si>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</si>
  <si>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</si>
  <si>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</si>
  <si>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</si>
  <si>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</si>
  <si>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</si>
  <si>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</si>
  <si>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</si>
  <si>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</si>
  <si>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</si>
  <si>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</si>
  <si>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</si>
  <si>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</si>
  <si>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</si>
  <si>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</si>
  <si>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</si>
  <si>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</si>
  <si>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</si>
  <si>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</si>
  <si>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</si>
  <si>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</si>
  <si>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</si>
  <si>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</si>
  <si>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</si>
  <si>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</si>
  <si>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</si>
  <si>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</si>
  <si>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</si>
  <si>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</si>
  <si>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</si>
  <si>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</si>
  <si>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</si>
  <si>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</si>
  <si>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</si>
  <si>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</si>
  <si>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</si>
  <si>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</si>
  <si>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</si>
  <si>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</si>
  <si>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</si>
  <si>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</si>
  <si>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</si>
  <si>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</si>
  <si>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</si>
  <si>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</si>
  <si>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Alex Kloentrup</t>
  </si>
  <si>
    <t>New Room ID Added For SAP Purposes</t>
  </si>
  <si>
    <t>Changed Roof ID</t>
  </si>
  <si>
    <t>Maureen Dreckman</t>
  </si>
  <si>
    <t>Sawyer Wilson</t>
  </si>
  <si>
    <t>0103</t>
  </si>
  <si>
    <t>0107</t>
  </si>
  <si>
    <t>0109</t>
  </si>
  <si>
    <t>0099</t>
  </si>
  <si>
    <t>01</t>
  </si>
  <si>
    <t>100D</t>
  </si>
  <si>
    <t>0105</t>
  </si>
  <si>
    <t>-</t>
  </si>
  <si>
    <t>new door frame.  also new sliding door b/103 &amp; 107</t>
  </si>
  <si>
    <t>Deactivate</t>
  </si>
  <si>
    <t>LX-0099-01-105</t>
  </si>
  <si>
    <t>GLUCK EQUINE BLDG - Room 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</si>
</sst>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0687</v>
          </cell>
          <cell r="B360">
            <v>687</v>
          </cell>
          <cell r="C360" t="str">
            <v>131 Virginia Ave</v>
          </cell>
          <cell r="D360" t="str">
            <v>131 Virginia Ave</v>
          </cell>
        </row>
        <row r="361">
          <cell r="A361" t="str">
            <v>0691</v>
          </cell>
          <cell r="B361">
            <v>691</v>
          </cell>
          <cell r="C361" t="str">
            <v>143 State St</v>
          </cell>
          <cell r="D361" t="str">
            <v>143 State St</v>
          </cell>
        </row>
        <row r="362">
          <cell r="A362" t="str">
            <v>0694</v>
          </cell>
          <cell r="B362">
            <v>694</v>
          </cell>
          <cell r="C362" t="str">
            <v>112 Conn Terrace</v>
          </cell>
          <cell r="D362" t="str">
            <v>112 Conn Terrace</v>
          </cell>
        </row>
        <row r="363">
          <cell r="A363" t="str">
            <v>0695</v>
          </cell>
          <cell r="B363">
            <v>695</v>
          </cell>
          <cell r="C363" t="str">
            <v>Blue Lot Bus Shelter</v>
          </cell>
          <cell r="D363" t="str">
            <v>Blue Lot Bus Shelter</v>
          </cell>
        </row>
        <row r="364">
          <cell r="A364" t="str">
            <v>0698</v>
          </cell>
          <cell r="B364">
            <v>698</v>
          </cell>
          <cell r="C364" t="str">
            <v>University Inn #1</v>
          </cell>
          <cell r="D364" t="str">
            <v>University Inn #1</v>
          </cell>
        </row>
        <row r="365">
          <cell r="A365" t="str">
            <v>0699</v>
          </cell>
          <cell r="B365">
            <v>699</v>
          </cell>
          <cell r="C365" t="str">
            <v>University Inn #2</v>
          </cell>
          <cell r="D365" t="str">
            <v>University Inn #2</v>
          </cell>
        </row>
        <row r="366">
          <cell r="A366" t="str">
            <v>0703</v>
          </cell>
          <cell r="B366">
            <v>703</v>
          </cell>
          <cell r="C366" t="str">
            <v>Senior Center</v>
          </cell>
          <cell r="D366" t="str">
            <v>Senior Center</v>
          </cell>
        </row>
        <row r="367">
          <cell r="A367" t="str">
            <v>0704</v>
          </cell>
          <cell r="B367">
            <v>704</v>
          </cell>
          <cell r="C367" t="str">
            <v>414 Pennsylvania Ct</v>
          </cell>
          <cell r="D367" t="str">
            <v>414 Pennsylvania Ct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 t="str">
            <v>9777</v>
          </cell>
          <cell r="B372">
            <v>9777</v>
          </cell>
          <cell r="C372" t="str">
            <v>114 Conn Terrace</v>
          </cell>
          <cell r="D372" t="str">
            <v>114 Conn Terrace</v>
          </cell>
        </row>
        <row r="373">
          <cell r="A373" t="str">
            <v>9779</v>
          </cell>
          <cell r="B373">
            <v>9779</v>
          </cell>
          <cell r="C373" t="str">
            <v>PNC Pop Up Branch</v>
          </cell>
          <cell r="D373" t="str">
            <v>PNC Pop Up Branch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</row>
        <row r="378">
          <cell r="A378" t="str">
            <v>9873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G22" sqref="G22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77</v>
      </c>
      <c r="C1" s="77"/>
      <c r="F1" s="68" t="s">
        <v>10</v>
      </c>
      <c r="G1" s="18">
        <v>42899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5" thickBot="1" x14ac:dyDescent="0.3">
      <c r="A2" s="67" t="s">
        <v>8</v>
      </c>
      <c r="B2" s="78" t="str">
        <f>VLOOKUP(B1,BuildingList!A:B,2,FALSE)</f>
        <v>Gluck Equine Research Building</v>
      </c>
      <c r="C2" s="78"/>
      <c r="F2" s="69" t="s">
        <v>12</v>
      </c>
      <c r="G2" s="22" t="s">
        <v>73</v>
      </c>
      <c r="J2" s="15">
        <f>G35-J35</f>
        <v>3</v>
      </c>
      <c r="K2" s="15">
        <f>H35-M35</f>
        <v>3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30.75" thickTop="1" x14ac:dyDescent="0.25">
      <c r="A6" s="48" t="s">
        <v>74</v>
      </c>
      <c r="B6" s="48" t="s">
        <v>78</v>
      </c>
      <c r="C6" s="42" t="s">
        <v>28</v>
      </c>
      <c r="D6" s="41" t="s">
        <v>5</v>
      </c>
      <c r="E6" s="50">
        <v>136</v>
      </c>
      <c r="F6" s="50">
        <v>190</v>
      </c>
      <c r="G6" s="50" t="s">
        <v>3</v>
      </c>
      <c r="H6" s="41" t="s">
        <v>18</v>
      </c>
      <c r="I6" s="42" t="s">
        <v>82</v>
      </c>
      <c r="J6" s="59">
        <f>IF(G6="No Change","N/A",IF(G6="New Tag Required",Lookup!F:F,IF(G6="Remove Old Tag",Lookup!F:F,IF(G6="N/A","N/A",""))))</f>
        <v>0</v>
      </c>
      <c r="K6" s="60"/>
      <c r="L6" s="48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25">
      <c r="A7" s="48" t="s">
        <v>75</v>
      </c>
      <c r="B7" s="48" t="s">
        <v>78</v>
      </c>
      <c r="C7" s="42" t="s">
        <v>28</v>
      </c>
      <c r="D7" s="41" t="s">
        <v>5</v>
      </c>
      <c r="E7" s="50">
        <v>73</v>
      </c>
      <c r="F7" s="50">
        <v>162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29.25" customHeight="1" x14ac:dyDescent="0.25">
      <c r="A8" s="48" t="s">
        <v>76</v>
      </c>
      <c r="B8" s="48" t="s">
        <v>78</v>
      </c>
      <c r="C8" s="42" t="s">
        <v>28</v>
      </c>
      <c r="D8" s="41" t="s">
        <v>5</v>
      </c>
      <c r="E8" s="50">
        <v>192</v>
      </c>
      <c r="F8" s="50">
        <v>171</v>
      </c>
      <c r="G8" s="50" t="s">
        <v>3</v>
      </c>
      <c r="H8" s="41" t="s">
        <v>18</v>
      </c>
      <c r="I8" s="42"/>
      <c r="J8" s="59">
        <f>IF(G8="No Change","N/A",IF(G8="New Tag Required",Lookup!F:F,IF(G8="Remove Old Tag",Lookup!F:F,IF(G8="N/A","N/A",""))))</f>
        <v>0</v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 t="s">
        <v>79</v>
      </c>
      <c r="B9" s="48" t="s">
        <v>78</v>
      </c>
      <c r="C9" s="42" t="s">
        <v>28</v>
      </c>
      <c r="D9" s="41" t="s">
        <v>5</v>
      </c>
      <c r="E9" s="62">
        <v>961</v>
      </c>
      <c r="F9" s="62">
        <v>972</v>
      </c>
      <c r="G9" s="50" t="s">
        <v>2</v>
      </c>
      <c r="H9" s="41" t="s">
        <v>2</v>
      </c>
      <c r="I9" s="42"/>
      <c r="J9" s="59" t="str">
        <f>IF(G9="No Change","N/A",IF(G9="New Tag Required",Lookup!F:F,IF(G9="Remove Old Tag",Lookup!F:F,IF(G9="N/A","N/A",""))))</f>
        <v>N/A</v>
      </c>
      <c r="K9" s="60"/>
      <c r="L9" s="61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x14ac:dyDescent="0.25">
      <c r="A10" s="61" t="s">
        <v>80</v>
      </c>
      <c r="B10" s="48" t="s">
        <v>78</v>
      </c>
      <c r="C10" s="42" t="s">
        <v>52</v>
      </c>
      <c r="D10" s="41" t="s">
        <v>5</v>
      </c>
      <c r="E10" s="50">
        <v>101</v>
      </c>
      <c r="F10" s="50" t="s">
        <v>81</v>
      </c>
      <c r="G10" s="50" t="s">
        <v>13</v>
      </c>
      <c r="H10" s="41" t="s">
        <v>2</v>
      </c>
      <c r="I10" s="42"/>
      <c r="J10" s="59" t="str">
        <f>IF(G10="No Change","N/A",IF(G10="New Tag Required",Lookup!F:F,IF(G10="Remove Old Tag",Lookup!F:F,IF(G10="N/A","N/A",""))))</f>
        <v>N/A</v>
      </c>
      <c r="K10" s="60"/>
      <c r="L10" s="61"/>
      <c r="M10" s="59" t="str">
        <f>IF(H10="No Change","N/A",IF(H10="New Tag Required",Lookup!F:F,IF(H10="Remove Old Sign",Lookup!F:F,IF(H10="N/A","N/A",""))))</f>
        <v>N/A</v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3</v>
      </c>
      <c r="H35" s="13">
        <f>COUNTIF(H6:H34,"New Sign Required")</f>
        <v>3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8" priority="132" operator="containsText" text="New Tag Required">
      <formula>NOT(ISERROR(SEARCH("New Tag Required",G40)))</formula>
    </cfRule>
  </conditionalFormatting>
  <conditionalFormatting sqref="D40:D100 D6">
    <cfRule type="containsText" dxfId="57" priority="131" operator="containsText" text="Yes">
      <formula>NOT(ISERROR(SEARCH("Yes",D6)))</formula>
    </cfRule>
  </conditionalFormatting>
  <conditionalFormatting sqref="H40:H100 H201:H422">
    <cfRule type="containsText" dxfId="56" priority="119" operator="containsText" text="New Sign Required">
      <formula>NOT(ISERROR(SEARCH("New Sign Required",H40)))</formula>
    </cfRule>
  </conditionalFormatting>
  <conditionalFormatting sqref="G40:G100">
    <cfRule type="containsText" dxfId="55" priority="118" operator="containsText" text="Action Required">
      <formula>NOT(ISERROR(SEARCH("Action Required",G40)))</formula>
    </cfRule>
  </conditionalFormatting>
  <conditionalFormatting sqref="H40:H100">
    <cfRule type="containsText" dxfId="54" priority="117" operator="containsText" text="Action Required">
      <formula>NOT(ISERROR(SEARCH("Action Required",H40)))</formula>
    </cfRule>
  </conditionalFormatting>
  <conditionalFormatting sqref="G6 G10:G33 G36:G39">
    <cfRule type="containsText" dxfId="53" priority="59" operator="containsText" text="New Tag Required">
      <formula>NOT(ISERROR(SEARCH("New Tag Required",G6)))</formula>
    </cfRule>
  </conditionalFormatting>
  <conditionalFormatting sqref="D15:D39">
    <cfRule type="containsText" dxfId="52" priority="58" operator="containsText" text="Yes">
      <formula>NOT(ISERROR(SEARCH("Yes",D15)))</formula>
    </cfRule>
  </conditionalFormatting>
  <conditionalFormatting sqref="H6 H10:H33 H36:H39">
    <cfRule type="containsText" dxfId="51" priority="57" operator="containsText" text="New Sign Required">
      <formula>NOT(ISERROR(SEARCH("New Sign Required",H6)))</formula>
    </cfRule>
  </conditionalFormatting>
  <conditionalFormatting sqref="G6 G10:G33 G36:G39">
    <cfRule type="containsText" dxfId="50" priority="56" operator="containsText" text="Action Required">
      <formula>NOT(ISERROR(SEARCH("Action Required",G6)))</formula>
    </cfRule>
  </conditionalFormatting>
  <conditionalFormatting sqref="H6 H10:H33 H36:H39">
    <cfRule type="containsText" dxfId="49" priority="55" operator="containsText" text="Action Required">
      <formula>NOT(ISERROR(SEARCH("Action Required",H6)))</formula>
    </cfRule>
  </conditionalFormatting>
  <conditionalFormatting sqref="G6">
    <cfRule type="containsText" dxfId="48" priority="54" operator="containsText" text="New Tag Required">
      <formula>NOT(ISERROR(SEARCH("New Tag Required",G6)))</formula>
    </cfRule>
  </conditionalFormatting>
  <conditionalFormatting sqref="D6">
    <cfRule type="containsText" dxfId="47" priority="53" operator="containsText" text="Yes">
      <formula>NOT(ISERROR(SEARCH("Yes",D6)))</formula>
    </cfRule>
  </conditionalFormatting>
  <conditionalFormatting sqref="G6">
    <cfRule type="containsText" dxfId="46" priority="52" operator="containsText" text="Action Required">
      <formula>NOT(ISERROR(SEARCH("Action Required",G6)))</formula>
    </cfRule>
  </conditionalFormatting>
  <conditionalFormatting sqref="D101:D200">
    <cfRule type="containsText" dxfId="45" priority="51" operator="containsText" text="Yes">
      <formula>NOT(ISERROR(SEARCH("Yes",D101)))</formula>
    </cfRule>
  </conditionalFormatting>
  <conditionalFormatting sqref="H101:H200">
    <cfRule type="containsText" dxfId="44" priority="50" operator="containsText" text="New Sign Required">
      <formula>NOT(ISERROR(SEARCH("New Sign Required",H101)))</formula>
    </cfRule>
  </conditionalFormatting>
  <conditionalFormatting sqref="G101:G200">
    <cfRule type="containsText" dxfId="43" priority="49" operator="containsText" text="Action Required">
      <formula>NOT(ISERROR(SEARCH("Action Required",G101)))</formula>
    </cfRule>
  </conditionalFormatting>
  <conditionalFormatting sqref="H101:H200">
    <cfRule type="containsText" dxfId="42" priority="48" operator="containsText" text="Action Required">
      <formula>NOT(ISERROR(SEARCH("Action Required",H101)))</formula>
    </cfRule>
  </conditionalFormatting>
  <conditionalFormatting sqref="G7">
    <cfRule type="containsText" dxfId="41" priority="33" operator="containsText" text="New Tag Required">
      <formula>NOT(ISERROR(SEARCH("New Tag Required",G7)))</formula>
    </cfRule>
  </conditionalFormatting>
  <conditionalFormatting sqref="H7">
    <cfRule type="containsText" dxfId="40" priority="32" operator="containsText" text="New Sign Required">
      <formula>NOT(ISERROR(SEARCH("New Sign Required",H7)))</formula>
    </cfRule>
  </conditionalFormatting>
  <conditionalFormatting sqref="G7">
    <cfRule type="containsText" dxfId="39" priority="31" operator="containsText" text="Action Required">
      <formula>NOT(ISERROR(SEARCH("Action Required",G7)))</formula>
    </cfRule>
  </conditionalFormatting>
  <conditionalFormatting sqref="H7">
    <cfRule type="containsText" dxfId="38" priority="30" operator="containsText" text="Action Required">
      <formula>NOT(ISERROR(SEARCH("Action Required",H7)))</formula>
    </cfRule>
  </conditionalFormatting>
  <conditionalFormatting sqref="G8">
    <cfRule type="containsText" dxfId="37" priority="29" operator="containsText" text="New Tag Required">
      <formula>NOT(ISERROR(SEARCH("New Tag Required",G8)))</formula>
    </cfRule>
  </conditionalFormatting>
  <conditionalFormatting sqref="H8">
    <cfRule type="containsText" dxfId="36" priority="28" operator="containsText" text="New Sign Required">
      <formula>NOT(ISERROR(SEARCH("New Sign Required",H8)))</formula>
    </cfRule>
  </conditionalFormatting>
  <conditionalFormatting sqref="G8">
    <cfRule type="containsText" dxfId="35" priority="27" operator="containsText" text="Action Required">
      <formula>NOT(ISERROR(SEARCH("Action Required",G8)))</formula>
    </cfRule>
  </conditionalFormatting>
  <conditionalFormatting sqref="H8">
    <cfRule type="containsText" dxfId="34" priority="26" operator="containsText" text="Action Required">
      <formula>NOT(ISERROR(SEARCH("Action Required",H8)))</formula>
    </cfRule>
  </conditionalFormatting>
  <conditionalFormatting sqref="J2:N2">
    <cfRule type="cellIs" dxfId="33" priority="25" operator="notEqual">
      <formula>0</formula>
    </cfRule>
  </conditionalFormatting>
  <conditionalFormatting sqref="J6:J32">
    <cfRule type="cellIs" dxfId="32" priority="24" operator="equal">
      <formula>0</formula>
    </cfRule>
  </conditionalFormatting>
  <conditionalFormatting sqref="M6:M32">
    <cfRule type="cellIs" dxfId="31" priority="23" operator="equal">
      <formula>0</formula>
    </cfRule>
  </conditionalFormatting>
  <conditionalFormatting sqref="J6:J32 M6:M32">
    <cfRule type="cellIs" dxfId="30" priority="20" operator="equal">
      <formula>"In Progress"</formula>
    </cfRule>
    <cfRule type="cellIs" dxfId="29" priority="21" operator="equal">
      <formula>"Log Issues"</formula>
    </cfRule>
    <cfRule type="cellIs" dxfId="28" priority="22" operator="equal">
      <formula>"N/A"</formula>
    </cfRule>
  </conditionalFormatting>
  <conditionalFormatting sqref="K15:L15 K6:K14">
    <cfRule type="expression" dxfId="27" priority="19">
      <formula>$J6="Log Issues"</formula>
    </cfRule>
  </conditionalFormatting>
  <conditionalFormatting sqref="N6:N15">
    <cfRule type="expression" dxfId="26" priority="18">
      <formula>$M6="Log Issues"</formula>
    </cfRule>
  </conditionalFormatting>
  <conditionalFormatting sqref="G9">
    <cfRule type="containsText" dxfId="25" priority="17" operator="containsText" text="New Tag Required">
      <formula>NOT(ISERROR(SEARCH("New Tag Required",G9)))</formula>
    </cfRule>
  </conditionalFormatting>
  <conditionalFormatting sqref="H9">
    <cfRule type="containsText" dxfId="24" priority="16" operator="containsText" text="New Sign Required">
      <formula>NOT(ISERROR(SEARCH("New Sign Required",H9)))</formula>
    </cfRule>
  </conditionalFormatting>
  <conditionalFormatting sqref="G9">
    <cfRule type="containsText" dxfId="23" priority="15" operator="containsText" text="Action Required">
      <formula>NOT(ISERROR(SEARCH("Action Required",G9)))</formula>
    </cfRule>
  </conditionalFormatting>
  <conditionalFormatting sqref="H9">
    <cfRule type="containsText" dxfId="22" priority="14" operator="containsText" text="Action Required">
      <formula>NOT(ISERROR(SEARCH("Action Required",H9)))</formula>
    </cfRule>
  </conditionalFormatting>
  <conditionalFormatting sqref="H1:H1048576">
    <cfRule type="containsText" dxfId="21" priority="12" operator="containsText" text="Remove Old Sign">
      <formula>NOT(ISERROR(SEARCH("Remove Old Sign",H1)))</formula>
    </cfRule>
    <cfRule type="containsText" dxfId="20" priority="13" operator="containsText" text="Move Sign to New Location">
      <formula>NOT(ISERROR(SEARCH("Move Sign to New Location",H1)))</formula>
    </cfRule>
  </conditionalFormatting>
  <conditionalFormatting sqref="G1:G1048576">
    <cfRule type="containsText" dxfId="19" priority="11" operator="containsText" text="Remove Old Tag">
      <formula>NOT(ISERROR(SEARCH("Remove Old Tag",G1)))</formula>
    </cfRule>
  </conditionalFormatting>
  <conditionalFormatting sqref="D14">
    <cfRule type="containsText" dxfId="18" priority="3" operator="containsText" text="Yes">
      <formula>NOT(ISERROR(SEARCH("Yes",D14)))</formula>
    </cfRule>
  </conditionalFormatting>
  <conditionalFormatting sqref="D10">
    <cfRule type="containsText" dxfId="17" priority="7" operator="containsText" text="Yes">
      <formula>NOT(ISERROR(SEARCH("Yes",D10)))</formula>
    </cfRule>
  </conditionalFormatting>
  <conditionalFormatting sqref="D11">
    <cfRule type="containsText" dxfId="16" priority="6" operator="containsText" text="Yes">
      <formula>NOT(ISERROR(SEARCH("Yes",D11)))</formula>
    </cfRule>
  </conditionalFormatting>
  <conditionalFormatting sqref="D12">
    <cfRule type="containsText" dxfId="15" priority="5" operator="containsText" text="Yes">
      <formula>NOT(ISERROR(SEARCH("Yes",D12)))</formula>
    </cfRule>
  </conditionalFormatting>
  <conditionalFormatting sqref="D13">
    <cfRule type="containsText" dxfId="14" priority="4" operator="containsText" text="Yes">
      <formula>NOT(ISERROR(SEARCH("Yes",D13)))</formula>
    </cfRule>
  </conditionalFormatting>
  <conditionalFormatting sqref="D7:D9">
    <cfRule type="containsText" dxfId="13" priority="2" operator="containsText" text="Yes">
      <formula>NOT(ISERROR(SEARCH("Yes",D7)))</formula>
    </cfRule>
  </conditionalFormatting>
  <conditionalFormatting sqref="D7:D9">
    <cfRule type="containsText" dxfId="12" priority="1" operator="containsText" text="Yes">
      <formula>NOT(ISERROR(SEARCH("Yes",D7)))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6" sqref="C6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0099</v>
      </c>
      <c r="C1" s="39"/>
      <c r="D1" s="17" t="s">
        <v>10</v>
      </c>
      <c r="E1" s="40">
        <f>'KD Changes'!G1</f>
        <v>42899</v>
      </c>
    </row>
    <row r="2" spans="1:10" ht="15" customHeight="1" x14ac:dyDescent="0.25">
      <c r="A2" s="43" t="s">
        <v>8</v>
      </c>
      <c r="B2" s="44" t="str">
        <f>VLOOKUP(B1,[1]BuildingList!A:B,2,FALSE)</f>
        <v>Gluck Equine Research Building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.75" thickTop="1" x14ac:dyDescent="0.25">
      <c r="A6" s="79" t="s">
        <v>84</v>
      </c>
      <c r="B6" s="80" t="s">
        <v>85</v>
      </c>
      <c r="C6" s="41" t="s">
        <v>83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2" sqref="G2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73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25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83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45</v>
      </c>
      <c r="G3" t="s">
        <v>67</v>
      </c>
    </row>
    <row r="4" spans="1:7" x14ac:dyDescent="0.25">
      <c r="A4" s="9" t="s">
        <v>31</v>
      </c>
      <c r="C4" t="s">
        <v>65</v>
      </c>
      <c r="D4" s="8" t="s">
        <v>31</v>
      </c>
      <c r="E4" s="7" t="s">
        <v>71</v>
      </c>
      <c r="F4" s="1" t="s">
        <v>56</v>
      </c>
      <c r="G4" t="s">
        <v>68</v>
      </c>
    </row>
    <row r="5" spans="1:7" x14ac:dyDescent="0.25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25">
      <c r="C6" t="s">
        <v>59</v>
      </c>
      <c r="D6" s="8" t="s">
        <v>57</v>
      </c>
      <c r="E6" s="7" t="s">
        <v>33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70</v>
      </c>
    </row>
    <row r="9" spans="1:7" x14ac:dyDescent="0.25">
      <c r="E9" s="7" t="s">
        <v>30</v>
      </c>
    </row>
    <row r="10" spans="1:7" s="1" customFormat="1" x14ac:dyDescent="0.25">
      <c r="E10" s="36" t="s">
        <v>49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52</v>
      </c>
    </row>
    <row r="15" spans="1:7" x14ac:dyDescent="0.25">
      <c r="E15" s="36" t="s">
        <v>50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0287</v>
      </c>
      <c r="B222" s="3" t="str">
        <f>VLOOKUP(A222,[3]UKBuilding_List!$A$1:$D$376,3,FALSE)</f>
        <v>Electric HVAC Building</v>
      </c>
      <c r="C222" s="1"/>
    </row>
    <row r="223" spans="1:3" x14ac:dyDescent="0.25">
      <c r="A223" s="2" t="str">
        <f>([3]UKBuilding_List!A223)</f>
        <v>0288</v>
      </c>
      <c r="B223" s="3" t="str">
        <f>VLOOKUP(A223,[3]UKBuilding_List!$A$1:$D$376,3,FALSE)</f>
        <v>PPD Greenhouse</v>
      </c>
      <c r="C223" s="1"/>
    </row>
    <row r="224" spans="1:3" x14ac:dyDescent="0.25">
      <c r="A224" s="2" t="str">
        <f>([3]UKBuilding_List!A224)</f>
        <v>0289</v>
      </c>
      <c r="B224" s="3" t="str">
        <f>VLOOKUP(A224,[3]UKBuilding_List!$A$1:$D$376,3,FALSE)</f>
        <v>Hazardous Waste Storage</v>
      </c>
      <c r="C224" s="1"/>
    </row>
    <row r="225" spans="1:3" x14ac:dyDescent="0.25">
      <c r="A225" s="2" t="str">
        <f>([3]UKBuilding_List!A225)</f>
        <v>0293</v>
      </c>
      <c r="B225" s="3" t="str">
        <f>VLOOKUP(A225,[3]UKBuilding_List!$A$1:$D$376,3,FALSE)</f>
        <v>UK Hospital - Chandler Medical Center &amp; Hospital</v>
      </c>
      <c r="C225" s="1"/>
    </row>
    <row r="226" spans="1:3" x14ac:dyDescent="0.25">
      <c r="A226" s="2" t="str">
        <f>([3]UKBuilding_List!A226)</f>
        <v>0294</v>
      </c>
      <c r="B226" s="3" t="str">
        <f>VLOOKUP(A226,[3]UKBuilding_List!$A$1:$D$376,3,FALSE)</f>
        <v>Gill Heart and Vascular Institute</v>
      </c>
      <c r="C226" s="1"/>
    </row>
    <row r="227" spans="1:3" x14ac:dyDescent="0.25">
      <c r="A227" s="2" t="str">
        <f>([3]UKBuilding_List!A227)</f>
        <v>0297</v>
      </c>
      <c r="B227" s="3" t="str">
        <f>VLOOKUP(A227,[3]UKBuilding_List!$A$1:$D$376,3,FALSE)</f>
        <v>Dental Science Building</v>
      </c>
      <c r="C227" s="1"/>
    </row>
    <row r="228" spans="1:3" x14ac:dyDescent="0.25">
      <c r="A228" s="2" t="str">
        <f>([3]UKBuilding_List!A228)</f>
        <v>0298</v>
      </c>
      <c r="B228" s="3" t="str">
        <f>VLOOKUP(A228,[3]UKBuilding_List!$A$1:$D$376,3,FALSE)</f>
        <v>William R. Willard Medical Education Building</v>
      </c>
      <c r="C228" s="1"/>
    </row>
    <row r="229" spans="1:3" x14ac:dyDescent="0.25">
      <c r="A229" s="2" t="str">
        <f>([3]UKBuilding_List!A229)</f>
        <v>0300</v>
      </c>
      <c r="B229" s="3" t="str">
        <f>VLOOKUP(A229,[3]UKBuilding_List!$A$1:$D$376,3,FALSE)</f>
        <v>Arboretum Tool Shed</v>
      </c>
      <c r="C229" s="1"/>
    </row>
    <row r="230" spans="1:3" x14ac:dyDescent="0.25">
      <c r="A230" s="2" t="str">
        <f>([3]UKBuilding_List!A230)</f>
        <v>0301</v>
      </c>
      <c r="B230" s="3" t="str">
        <f>VLOOKUP(A230,[3]UKBuilding_List!$A$1:$D$376,3,FALSE)</f>
        <v>154 Bonnie Brae</v>
      </c>
      <c r="C230" s="1"/>
    </row>
    <row r="231" spans="1:3" x14ac:dyDescent="0.25">
      <c r="A231" s="2" t="str">
        <f>([3]UKBuilding_List!A231)</f>
        <v>0302</v>
      </c>
      <c r="B231" s="3" t="str">
        <f>VLOOKUP(A231,[3]UKBuilding_List!$A$1:$D$376,3,FALSE)</f>
        <v>Dorotha Smith Oatts Visitor Center</v>
      </c>
      <c r="C231" s="1"/>
    </row>
    <row r="232" spans="1:3" x14ac:dyDescent="0.25">
      <c r="A232" s="2" t="str">
        <f>([3]UKBuilding_List!A232)</f>
        <v>0303</v>
      </c>
      <c r="B232" s="3" t="str">
        <f>VLOOKUP(A232,[3]UKBuilding_List!$A$1:$D$376,3,FALSE)</f>
        <v>Arboretum Restrooms</v>
      </c>
      <c r="C232" s="1"/>
    </row>
    <row r="233" spans="1:3" x14ac:dyDescent="0.25">
      <c r="A233" s="2" t="str">
        <f>([3]UKBuilding_List!A233)</f>
        <v>0305</v>
      </c>
      <c r="B233" s="3" t="str">
        <f>VLOOKUP(A233,[3]UKBuilding_List!$A$1:$D$376,3,FALSE)</f>
        <v>Peter P. Bosomworth Health Sciences Research Building</v>
      </c>
      <c r="C233" s="1"/>
    </row>
    <row r="234" spans="1:3" x14ac:dyDescent="0.25">
      <c r="A234" s="2" t="str">
        <f>([3]UKBuilding_List!A234)</f>
        <v>0312</v>
      </c>
      <c r="B234" s="3" t="str">
        <f>VLOOKUP(A234,[3]UKBuilding_List!$A$1:$D$376,3,FALSE)</f>
        <v>Plant Sciences</v>
      </c>
      <c r="C234" s="1"/>
    </row>
    <row r="235" spans="1:3" x14ac:dyDescent="0.25">
      <c r="A235" s="2" t="str">
        <f>([3]UKBuilding_List!A235)</f>
        <v>0314</v>
      </c>
      <c r="B235" s="3" t="str">
        <f>VLOOKUP(A235,[3]UKBuilding_List!$A$1:$D$376,3,FALSE)</f>
        <v>252 East Maxwell St</v>
      </c>
      <c r="C235" s="1"/>
    </row>
    <row r="236" spans="1:3" x14ac:dyDescent="0.25">
      <c r="A236" s="2" t="str">
        <f>([3]UKBuilding_List!A236)</f>
        <v>0315</v>
      </c>
      <c r="B236" s="3" t="str">
        <f>VLOOKUP(A236,[3]UKBuilding_List!$A$1:$D$376,3,FALSE)</f>
        <v>206 East Maxwell St</v>
      </c>
      <c r="C236" s="1"/>
    </row>
    <row r="237" spans="1:3" x14ac:dyDescent="0.25">
      <c r="A237" s="2" t="str">
        <f>([3]UKBuilding_List!A237)</f>
        <v>0333</v>
      </c>
      <c r="B237" s="3" t="str">
        <f>VLOOKUP(A237,[3]UKBuilding_List!$A$1:$D$376,3,FALSE)</f>
        <v>641 South Limestone St</v>
      </c>
      <c r="C237" s="1"/>
    </row>
    <row r="238" spans="1:3" x14ac:dyDescent="0.25">
      <c r="A238" s="2" t="str">
        <f>([3]UKBuilding_List!A238)</f>
        <v>0336</v>
      </c>
      <c r="B238" s="3" t="str">
        <f>VLOOKUP(A238,[3]UKBuilding_List!$A$1:$D$376,3,FALSE)</f>
        <v>Thomas D Clark Building</v>
      </c>
      <c r="C238" s="1"/>
    </row>
    <row r="239" spans="1:3" x14ac:dyDescent="0.25">
      <c r="A239" s="2" t="str">
        <f>([3]UKBuilding_List!A239)</f>
        <v>0337</v>
      </c>
      <c r="B239" s="3" t="str">
        <f>VLOOKUP(A239,[3]UKBuilding_List!$A$1:$D$376,3,FALSE)</f>
        <v>663 South Limestone Garage</v>
      </c>
      <c r="C239" s="1"/>
    </row>
    <row r="240" spans="1:3" x14ac:dyDescent="0.25">
      <c r="A240" s="2" t="str">
        <f>([3]UKBuilding_List!A240)</f>
        <v>0343</v>
      </c>
      <c r="B240" s="3" t="str">
        <f>VLOOKUP(A240,[3]UKBuilding_List!$A$1:$D$376,3,FALSE)</f>
        <v>Bingham Davis House</v>
      </c>
      <c r="C240" s="1"/>
    </row>
    <row r="241" spans="1:3" x14ac:dyDescent="0.25">
      <c r="A241" s="2" t="str">
        <f>([3]UKBuilding_List!A241)</f>
        <v>0344</v>
      </c>
      <c r="B241" s="3" t="str">
        <f>VLOOKUP(A241,[3]UKBuilding_List!$A$1:$D$376,3,FALSE)</f>
        <v>Raymond F. Betts House</v>
      </c>
      <c r="C241" s="1"/>
    </row>
    <row r="242" spans="1:3" x14ac:dyDescent="0.25">
      <c r="A242" s="2" t="str">
        <f>([3]UKBuilding_List!A242)</f>
        <v>0345</v>
      </c>
      <c r="B242" s="3" t="str">
        <f>VLOOKUP(A242,[3]UKBuilding_List!$A$1:$D$376,3,FALSE)</f>
        <v>Max Kade German House and Cultural Center</v>
      </c>
      <c r="C242" s="1"/>
    </row>
    <row r="243" spans="1:3" x14ac:dyDescent="0.25">
      <c r="A243" s="2" t="str">
        <f>([3]UKBuilding_List!A243)</f>
        <v>0346</v>
      </c>
      <c r="B243" s="3" t="str">
        <f>VLOOKUP(A243,[3]UKBuilding_List!$A$1:$D$376,3,FALSE)</f>
        <v>654 Maxwelton Ct</v>
      </c>
      <c r="C243" s="1"/>
    </row>
    <row r="244" spans="1:3" x14ac:dyDescent="0.25">
      <c r="A244" s="2" t="str">
        <f>([3]UKBuilding_List!A244)</f>
        <v>0347</v>
      </c>
      <c r="B244" s="3" t="str">
        <f>VLOOKUP(A244,[3]UKBuilding_List!$A$1:$D$376,3,FALSE)</f>
        <v>624 Maxwelton Ct</v>
      </c>
      <c r="C244" s="1"/>
    </row>
    <row r="245" spans="1:3" x14ac:dyDescent="0.25">
      <c r="A245" s="2" t="str">
        <f>([3]UKBuilding_List!A245)</f>
        <v>0348</v>
      </c>
      <c r="B245" s="3" t="str">
        <f>VLOOKUP(A245,[3]UKBuilding_List!$A$1:$D$376,3,FALSE)</f>
        <v>626 Maxwelton Ct</v>
      </c>
      <c r="C245" s="1"/>
    </row>
    <row r="246" spans="1:3" x14ac:dyDescent="0.25">
      <c r="A246" s="2" t="str">
        <f>([3]UKBuilding_List!A246)</f>
        <v>0349</v>
      </c>
      <c r="B246" s="3" t="str">
        <f>VLOOKUP(A246,[3]UKBuilding_List!$A$1:$D$376,3,FALSE)</f>
        <v>641 Maxwelton Ct</v>
      </c>
      <c r="C246" s="1"/>
    </row>
    <row r="247" spans="1:3" x14ac:dyDescent="0.25">
      <c r="A247" s="2" t="str">
        <f>([3]UKBuilding_List!A247)</f>
        <v>0350</v>
      </c>
      <c r="B247" s="3" t="str">
        <f>VLOOKUP(A247,[3]UKBuilding_List!$A$1:$D$376,3,FALSE)</f>
        <v>643 Maxwelton Ct</v>
      </c>
      <c r="C247" s="1"/>
    </row>
    <row r="248" spans="1:3" x14ac:dyDescent="0.25">
      <c r="A248" s="2" t="str">
        <f>([3]UKBuilding_List!A248)</f>
        <v>0351</v>
      </c>
      <c r="B248" s="3" t="str">
        <f>VLOOKUP(A248,[3]UKBuilding_List!$A$1:$D$376,3,FALSE)</f>
        <v>644 Maxwelton Ct</v>
      </c>
      <c r="C248" s="1"/>
    </row>
    <row r="249" spans="1:3" x14ac:dyDescent="0.25">
      <c r="A249" s="2" t="str">
        <f>([3]UKBuilding_List!A249)</f>
        <v>0353</v>
      </c>
      <c r="B249" s="3" t="str">
        <f>VLOOKUP(A249,[3]UKBuilding_List!$A$1:$D$376,3,FALSE)</f>
        <v>520 Oldham Ct</v>
      </c>
      <c r="C249" s="1"/>
    </row>
    <row r="250" spans="1:3" x14ac:dyDescent="0.25">
      <c r="A250" s="2" t="str">
        <f>([3]UKBuilding_List!A250)</f>
        <v>0377</v>
      </c>
      <c r="B250" s="3" t="str">
        <f>VLOOKUP(A250,[3]UKBuilding_List!$A$1:$D$376,3,FALSE)</f>
        <v>319 Rose Lane</v>
      </c>
      <c r="C250" s="1"/>
    </row>
    <row r="251" spans="1:3" x14ac:dyDescent="0.25">
      <c r="A251" s="2" t="str">
        <f>([3]UKBuilding_List!A251)</f>
        <v>0378</v>
      </c>
      <c r="B251" s="3" t="str">
        <f>VLOOKUP(A251,[3]UKBuilding_List!$A$1:$D$376,3,FALSE)</f>
        <v>321 Rose Lane</v>
      </c>
      <c r="C251" s="1"/>
    </row>
    <row r="252" spans="1:3" x14ac:dyDescent="0.25">
      <c r="A252" s="2" t="str">
        <f>([3]UKBuilding_List!A252)</f>
        <v>0381</v>
      </c>
      <c r="B252" s="3" t="str">
        <f>VLOOKUP(A252,[3]UKBuilding_List!$A$1:$D$376,3,FALSE)</f>
        <v>162-164 Gazette Avenue</v>
      </c>
      <c r="C252" s="1"/>
    </row>
    <row r="253" spans="1:3" x14ac:dyDescent="0.25">
      <c r="A253" s="2" t="str">
        <f>([3]UKBuilding_List!A253)</f>
        <v>0382</v>
      </c>
      <c r="B253" s="3" t="str">
        <f>VLOOKUP(A253,[3]UKBuilding_List!$A$1:$D$376,3,FALSE)</f>
        <v>Sky Blue Solar House</v>
      </c>
      <c r="C253" s="1"/>
    </row>
    <row r="254" spans="1:3" x14ac:dyDescent="0.25">
      <c r="A254" s="2" t="str">
        <f>([3]UKBuilding_List!A254)</f>
        <v>0386</v>
      </c>
      <c r="B254" s="3" t="str">
        <f>VLOOKUP(A254,[3]UKBuilding_List!$A$1:$D$376,3,FALSE)</f>
        <v>150 Gazette Avenue</v>
      </c>
      <c r="C254" s="1"/>
    </row>
    <row r="255" spans="1:3" x14ac:dyDescent="0.25">
      <c r="A255" s="2" t="str">
        <f>([3]UKBuilding_List!A255)</f>
        <v>0391</v>
      </c>
      <c r="B255" s="3" t="str">
        <f>VLOOKUP(A255,[3]UKBuilding_List!$A$1:$D$376,3,FALSE)</f>
        <v>Bus Shelter #2</v>
      </c>
      <c r="C255" s="1"/>
    </row>
    <row r="256" spans="1:3" x14ac:dyDescent="0.25">
      <c r="A256" s="2" t="str">
        <f>([3]UKBuilding_List!A256)</f>
        <v>0392</v>
      </c>
      <c r="B256" s="3" t="str">
        <f>VLOOKUP(A256,[3]UKBuilding_List!$A$1:$D$376,3,FALSE)</f>
        <v>Bus Shelter #3</v>
      </c>
      <c r="C256" s="1"/>
    </row>
    <row r="257" spans="1:3" x14ac:dyDescent="0.25">
      <c r="A257" s="2" t="str">
        <f>([3]UKBuilding_List!A257)</f>
        <v>0393</v>
      </c>
      <c r="B257" s="3" t="str">
        <f>VLOOKUP(A257,[3]UKBuilding_List!$A$1:$D$376,3,FALSE)</f>
        <v>Bus Shelter #7</v>
      </c>
      <c r="C257" s="1"/>
    </row>
    <row r="258" spans="1:3" x14ac:dyDescent="0.25">
      <c r="A258" s="2" t="str">
        <f>([3]UKBuilding_List!A258)</f>
        <v>0394</v>
      </c>
      <c r="B258" s="3" t="str">
        <f>VLOOKUP(A258,[3]UKBuilding_List!$A$1:$D$376,3,FALSE)</f>
        <v>Bus Shelter #6</v>
      </c>
      <c r="C258" s="1"/>
    </row>
    <row r="259" spans="1:3" x14ac:dyDescent="0.25">
      <c r="A259" s="2" t="str">
        <f>([3]UKBuilding_List!A259)</f>
        <v>0397</v>
      </c>
      <c r="B259" s="3" t="str">
        <f>VLOOKUP(A259,[3]UKBuilding_List!$A$1:$D$376,3,FALSE)</f>
        <v>Bus Shelter #9</v>
      </c>
      <c r="C259" s="1"/>
    </row>
    <row r="260" spans="1:3" x14ac:dyDescent="0.25">
      <c r="A260" s="2" t="str">
        <f>([3]UKBuilding_List!A260)</f>
        <v>0398</v>
      </c>
      <c r="B260" s="3" t="str">
        <f>VLOOKUP(A260,[3]UKBuilding_List!$A$1:$D$376,3,FALSE)</f>
        <v>Bus Shelter #10</v>
      </c>
      <c r="C260" s="1"/>
    </row>
    <row r="261" spans="1:3" x14ac:dyDescent="0.25">
      <c r="A261" s="2" t="str">
        <f>([3]UKBuilding_List!A261)</f>
        <v>0399</v>
      </c>
      <c r="B261" s="3" t="str">
        <f>VLOOKUP(A261,[3]UKBuilding_List!$A$1:$D$376,3,FALSE)</f>
        <v>Bus Shelter #11</v>
      </c>
      <c r="C261" s="1"/>
    </row>
    <row r="262" spans="1:3" x14ac:dyDescent="0.25">
      <c r="A262" s="2" t="str">
        <f>([3]UKBuilding_List!A262)</f>
        <v>0400</v>
      </c>
      <c r="B262" s="3" t="str">
        <f>VLOOKUP(A262,[3]UKBuilding_List!$A$1:$D$376,3,FALSE)</f>
        <v>Ellen H. Richards House</v>
      </c>
      <c r="C262" s="1"/>
    </row>
    <row r="263" spans="1:3" x14ac:dyDescent="0.25">
      <c r="A263" s="2" t="str">
        <f>([3]UKBuilding_List!A263)</f>
        <v>0401</v>
      </c>
      <c r="B263" s="3" t="str">
        <f>VLOOKUP(A263,[3]UKBuilding_List!$A$1:$D$376,3,FALSE)</f>
        <v>Weldon House</v>
      </c>
      <c r="C263" s="1"/>
    </row>
    <row r="264" spans="1:3" x14ac:dyDescent="0.25">
      <c r="A264" s="2" t="str">
        <f>([3]UKBuilding_List!A264)</f>
        <v>0413</v>
      </c>
      <c r="B264" s="3" t="str">
        <f>VLOOKUP(A264,[3]UKBuilding_List!$A$1:$D$376,3,FALSE)</f>
        <v>Softball/Soccer Locker Rooms</v>
      </c>
      <c r="C264" s="1"/>
    </row>
    <row r="265" spans="1:3" x14ac:dyDescent="0.25">
      <c r="A265" s="2" t="str">
        <f>([3]UKBuilding_List!A265)</f>
        <v>0416</v>
      </c>
      <c r="B265" s="3" t="str">
        <f>VLOOKUP(A265,[3]UKBuilding_List!$A$1:$D$376,3,FALSE)</f>
        <v>Bus Shelter #12</v>
      </c>
      <c r="C265" s="1"/>
    </row>
    <row r="266" spans="1:3" x14ac:dyDescent="0.25">
      <c r="A266" s="2" t="str">
        <f>([3]UKBuilding_List!A266)</f>
        <v>0417</v>
      </c>
      <c r="B266" s="3" t="str">
        <f>VLOOKUP(A266,[3]UKBuilding_List!$A$1:$D$376,3,FALSE)</f>
        <v>660 South Limestone</v>
      </c>
      <c r="C266" s="1"/>
    </row>
    <row r="267" spans="1:3" x14ac:dyDescent="0.25">
      <c r="A267" s="2" t="str">
        <f>([3]UKBuilding_List!A267)</f>
        <v>0419</v>
      </c>
      <c r="B267" s="3" t="str">
        <f>VLOOKUP(A267,[3]UKBuilding_List!$A$1:$D$376,3,FALSE)</f>
        <v>Bus Shelter #13</v>
      </c>
      <c r="C267" s="1"/>
    </row>
    <row r="268" spans="1:3" x14ac:dyDescent="0.25">
      <c r="A268" s="2" t="str">
        <f>([3]UKBuilding_List!A268)</f>
        <v>0420</v>
      </c>
      <c r="B268" s="3" t="str">
        <f>VLOOKUP(A268,[3]UKBuilding_List!$A$1:$D$376,3,FALSE)</f>
        <v>424 Euclid Avenue</v>
      </c>
      <c r="C268" s="1"/>
    </row>
    <row r="269" spans="1:3" x14ac:dyDescent="0.25">
      <c r="A269" s="2" t="str">
        <f>([3]UKBuilding_List!A269)</f>
        <v>0427</v>
      </c>
      <c r="B269" s="3" t="str">
        <f>VLOOKUP(A269,[3]UKBuilding_List!$A$1:$D$376,3,FALSE)</f>
        <v>Bowman's Den</v>
      </c>
      <c r="C269" s="1"/>
    </row>
    <row r="270" spans="1:3" x14ac:dyDescent="0.25">
      <c r="A270" s="2" t="str">
        <f>([3]UKBuilding_List!A270)</f>
        <v>0432</v>
      </c>
      <c r="B270" s="3" t="str">
        <f>VLOOKUP(A270,[3]UKBuilding_List!$A$1:$D$376,3,FALSE)</f>
        <v>Commonwealth House</v>
      </c>
      <c r="C270" s="1"/>
    </row>
    <row r="271" spans="1:3" x14ac:dyDescent="0.25">
      <c r="A271" s="2" t="str">
        <f>([3]UKBuilding_List!A271)</f>
        <v>0433</v>
      </c>
      <c r="B271" s="3" t="str">
        <f>VLOOKUP(A271,[3]UKBuilding_List!$A$1:$D$376,3,FALSE)</f>
        <v>William E and Casiana Schmidt Vocal Arts Center</v>
      </c>
      <c r="C271" s="1"/>
    </row>
    <row r="272" spans="1:3" x14ac:dyDescent="0.25">
      <c r="A272" s="2" t="str">
        <f>([3]UKBuilding_List!A272)</f>
        <v>0442</v>
      </c>
      <c r="B272" s="3" t="str">
        <f>VLOOKUP(A272,[3]UKBuilding_List!$A$1:$D$376,3,FALSE)</f>
        <v>Ligon House</v>
      </c>
      <c r="C272" s="1"/>
    </row>
    <row r="273" spans="1:3" x14ac:dyDescent="0.25">
      <c r="A273" s="2" t="str">
        <f>([3]UKBuilding_List!A273)</f>
        <v>0446</v>
      </c>
      <c r="B273" s="3" t="str">
        <f>VLOOKUP(A273,[3]UKBuilding_List!$A$1:$D$376,3,FALSE)</f>
        <v>John Cropp Softball Stadium</v>
      </c>
      <c r="C273" s="1"/>
    </row>
    <row r="274" spans="1:3" x14ac:dyDescent="0.25">
      <c r="A274" s="2" t="str">
        <f>([3]UKBuilding_List!A274)</f>
        <v>0447</v>
      </c>
      <c r="B274" s="3" t="str">
        <f>VLOOKUP(A274,[3]UKBuilding_List!$A$1:$D$376,3,FALSE)</f>
        <v>Hitting Pavilion</v>
      </c>
      <c r="C274" s="1"/>
    </row>
    <row r="275" spans="1:3" x14ac:dyDescent="0.25">
      <c r="A275" s="2" t="str">
        <f>([3]UKBuilding_List!A275)</f>
        <v>0448</v>
      </c>
      <c r="B275" s="3" t="str">
        <f>VLOOKUP(A275,[3]UKBuilding_List!$A$1:$D$376,3,FALSE)</f>
        <v>Football Storage Shed</v>
      </c>
      <c r="C275" s="1"/>
    </row>
    <row r="276" spans="1:3" x14ac:dyDescent="0.25">
      <c r="A276" s="2" t="str">
        <f>([3]UKBuilding_List!A276)</f>
        <v>0449</v>
      </c>
      <c r="B276" s="3" t="str">
        <f>VLOOKUP(A276,[3]UKBuilding_List!$A$1:$D$376,3,FALSE)</f>
        <v>Shively Grounds Storage Building</v>
      </c>
      <c r="C276" s="1"/>
    </row>
    <row r="277" spans="1:3" x14ac:dyDescent="0.25">
      <c r="A277" s="2" t="str">
        <f>([3]UKBuilding_List!A277)</f>
        <v>0453</v>
      </c>
      <c r="B277" s="3" t="str">
        <f>VLOOKUP(A277,[3]UKBuilding_List!$A$1:$D$376,3,FALSE)</f>
        <v>Shively Grounds Building</v>
      </c>
      <c r="C277" s="1"/>
    </row>
    <row r="278" spans="1:3" x14ac:dyDescent="0.25">
      <c r="A278" s="2" t="str">
        <f>([3]UKBuilding_List!A278)</f>
        <v>0456</v>
      </c>
      <c r="B278" s="3" t="str">
        <f>VLOOKUP(A278,[3]UKBuilding_List!$A$1:$D$376,3,FALSE)</f>
        <v>W.T. Young Library</v>
      </c>
      <c r="C278" s="1"/>
    </row>
    <row r="279" spans="1:3" x14ac:dyDescent="0.25">
      <c r="A279" s="2" t="str">
        <f>([3]UKBuilding_List!A279)</f>
        <v>0462</v>
      </c>
      <c r="B279" s="3" t="str">
        <f>VLOOKUP(A279,[3]UKBuilding_List!$A$1:$D$376,3,FALSE)</f>
        <v>Sarah Bennett Holmes Hall</v>
      </c>
      <c r="C279" s="1"/>
    </row>
    <row r="280" spans="1:3" x14ac:dyDescent="0.25">
      <c r="A280" s="2" t="str">
        <f>([3]UKBuilding_List!A280)</f>
        <v>0463</v>
      </c>
      <c r="B280" s="3" t="str">
        <f>VLOOKUP(A280,[3]UKBuilding_List!$A$1:$D$376,3,FALSE)</f>
        <v>Cleona Belle Matthews Boyd Hall</v>
      </c>
      <c r="C280" s="1"/>
    </row>
    <row r="281" spans="1:3" x14ac:dyDescent="0.25">
      <c r="A281" s="2" t="str">
        <f>([3]UKBuilding_List!A281)</f>
        <v>0465</v>
      </c>
      <c r="B281" s="3" t="str">
        <f>VLOOKUP(A281,[3]UKBuilding_List!$A$1:$D$376,3,FALSE)</f>
        <v>Pavilion at Kroger Field</v>
      </c>
      <c r="C281" s="1"/>
    </row>
    <row r="282" spans="1:3" x14ac:dyDescent="0.25">
      <c r="A282" s="2" t="str">
        <f>([3]UKBuilding_List!A282)</f>
        <v>0467</v>
      </c>
      <c r="B282" s="3" t="str">
        <f>VLOOKUP(A282,[3]UKBuilding_List!$A$1:$D$376,3,FALSE)</f>
        <v>220 Transcript Ave</v>
      </c>
      <c r="C282" s="1"/>
    </row>
    <row r="283" spans="1:3" x14ac:dyDescent="0.25">
      <c r="A283" s="2" t="str">
        <f>([3]UKBuilding_List!A283)</f>
        <v>0473</v>
      </c>
      <c r="B283" s="3" t="str">
        <f>VLOOKUP(A283,[3]UKBuilding_List!$A$1:$D$376,3,FALSE)</f>
        <v>505 Oldham Ct</v>
      </c>
      <c r="C283" s="1"/>
    </row>
    <row r="284" spans="1:3" x14ac:dyDescent="0.25">
      <c r="A284" s="2" t="str">
        <f>([3]UKBuilding_List!A284)</f>
        <v>0481</v>
      </c>
      <c r="B284" s="3" t="str">
        <f>VLOOKUP(A284,[3]UKBuilding_List!$A$1:$D$376,3,FALSE)</f>
        <v>LCC Academic Tech Building</v>
      </c>
      <c r="C284" s="1"/>
    </row>
    <row r="285" spans="1:3" x14ac:dyDescent="0.25">
      <c r="A285" s="2" t="str">
        <f>([3]UKBuilding_List!A285)</f>
        <v>0484</v>
      </c>
      <c r="B285" s="3" t="str">
        <f>VLOOKUP(A285,[3]UKBuilding_List!$A$1:$D$376,3,FALSE)</f>
        <v>Real Properties Garage</v>
      </c>
      <c r="C285" s="1"/>
    </row>
    <row r="286" spans="1:3" x14ac:dyDescent="0.25">
      <c r="A286" s="2" t="str">
        <f>([3]UKBuilding_List!A286)</f>
        <v>0485</v>
      </c>
      <c r="B286" s="3" t="str">
        <f>VLOOKUP(A286,[3]UKBuilding_List!$A$1:$D$376,3,FALSE)</f>
        <v>Boone Tennis Stadium</v>
      </c>
      <c r="C286" s="1"/>
    </row>
    <row r="287" spans="1:3" x14ac:dyDescent="0.25">
      <c r="A287" s="2" t="str">
        <f>([3]UKBuilding_List!A287)</f>
        <v>0487</v>
      </c>
      <c r="B287" s="3" t="str">
        <f>VLOOKUP(A287,[3]UKBuilding_List!$A$1:$D$376,3,FALSE)</f>
        <v>518 Oldham Ct</v>
      </c>
      <c r="C287" s="1"/>
    </row>
    <row r="288" spans="1:3" x14ac:dyDescent="0.25">
      <c r="A288" s="2" t="str">
        <f>([3]UKBuilding_List!A288)</f>
        <v>0488</v>
      </c>
      <c r="B288" s="3" t="str">
        <f>VLOOKUP(A288,[3]UKBuilding_List!$A$1:$D$376,3,FALSE)</f>
        <v>Woodland Early Learning Center</v>
      </c>
      <c r="C288" s="1"/>
    </row>
    <row r="289" spans="1:3" x14ac:dyDescent="0.25">
      <c r="A289" s="2" t="str">
        <f>([3]UKBuilding_List!A289)</f>
        <v>0489</v>
      </c>
      <c r="B289" s="3" t="str">
        <f>VLOOKUP(A289,[3]UKBuilding_List!$A$1:$D$376,3,FALSE)</f>
        <v>1117 South Limestone</v>
      </c>
      <c r="C289" s="1"/>
    </row>
    <row r="290" spans="1:3" x14ac:dyDescent="0.25">
      <c r="A290" s="2" t="str">
        <f>([3]UKBuilding_List!A290)</f>
        <v>0490</v>
      </c>
      <c r="B290" s="3" t="str">
        <f>VLOOKUP(A290,[3]UKBuilding_List!$A$1:$D$376,3,FALSE)</f>
        <v>Environmental Quality Management</v>
      </c>
      <c r="C290" s="1"/>
    </row>
    <row r="291" spans="1:3" x14ac:dyDescent="0.25">
      <c r="A291" s="2" t="str">
        <f>([3]UKBuilding_List!A291)</f>
        <v>0494</v>
      </c>
      <c r="B291" s="3" t="str">
        <f>VLOOKUP(A291,[3]UKBuilding_List!$A$1:$D$376,3,FALSE)</f>
        <v>Stuckert Career Center</v>
      </c>
      <c r="C291" s="1"/>
    </row>
    <row r="292" spans="1:3" x14ac:dyDescent="0.25">
      <c r="A292" s="2" t="str">
        <f>([3]UKBuilding_List!A292)</f>
        <v>0495</v>
      </c>
      <c r="B292" s="3" t="str">
        <f>VLOOKUP(A292,[3]UKBuilding_List!$A$1:$D$376,3,FALSE)</f>
        <v>James F. Hardymon Communications Building</v>
      </c>
      <c r="C292" s="1"/>
    </row>
    <row r="293" spans="1:3" x14ac:dyDescent="0.25">
      <c r="A293" s="2" t="str">
        <f>([3]UKBuilding_List!A293)</f>
        <v>0503</v>
      </c>
      <c r="B293" s="3" t="str">
        <f>VLOOKUP(A293,[3]UKBuilding_List!$A$1:$D$376,3,FALSE)</f>
        <v>Ralph G Anderson Building (Mech Eng)</v>
      </c>
      <c r="C293" s="1"/>
    </row>
    <row r="294" spans="1:3" x14ac:dyDescent="0.25">
      <c r="A294" s="2" t="str">
        <f>([3]UKBuilding_List!A294)</f>
        <v>0504</v>
      </c>
      <c r="B294" s="3" t="str">
        <f>VLOOKUP(A294,[3]UKBuilding_List!$A$1:$D$376,3,FALSE)</f>
        <v>Sigma Chi Fraternity House</v>
      </c>
      <c r="C294" s="1"/>
    </row>
    <row r="295" spans="1:3" x14ac:dyDescent="0.25">
      <c r="A295" s="2" t="str">
        <f>([3]UKBuilding_List!A295)</f>
        <v>0505</v>
      </c>
      <c r="B295" s="3" t="str">
        <f>VLOOKUP(A295,[3]UKBuilding_List!$A$1:$D$376,3,FALSE)</f>
        <v>Alpha Tau Omega Fraternity</v>
      </c>
      <c r="C295" s="1"/>
    </row>
    <row r="296" spans="1:3" x14ac:dyDescent="0.25">
      <c r="A296" s="2" t="str">
        <f>([3]UKBuilding_List!A296)</f>
        <v>0507</v>
      </c>
      <c r="B296" s="3" t="str">
        <f>VLOOKUP(A296,[3]UKBuilding_List!$A$1:$D$376,3,FALSE)</f>
        <v>Sigma Alpha Epsilon Fraternity</v>
      </c>
      <c r="C296" s="1"/>
    </row>
    <row r="297" spans="1:3" x14ac:dyDescent="0.25">
      <c r="A297" s="2" t="str">
        <f>([3]UKBuilding_List!A297)</f>
        <v>0509</v>
      </c>
      <c r="B297" s="3" t="str">
        <f>VLOOKUP(A297,[3]UKBuilding_List!$A$1:$D$376,3,FALSE)</f>
        <v>Biomedical Biological Sciences Research Building</v>
      </c>
      <c r="C297" s="1"/>
    </row>
    <row r="298" spans="1:3" x14ac:dyDescent="0.25">
      <c r="A298" s="2" t="str">
        <f>([3]UKBuilding_List!A298)</f>
        <v>0514</v>
      </c>
      <c r="B298" s="3" t="str">
        <f>VLOOKUP(A298,[3]UKBuilding_List!$A$1:$D$376,3,FALSE)</f>
        <v>Central Utility Plant #4</v>
      </c>
      <c r="C298" s="1"/>
    </row>
    <row r="299" spans="1:3" x14ac:dyDescent="0.25">
      <c r="A299" s="2" t="str">
        <f>([3]UKBuilding_List!A299)</f>
        <v>0517</v>
      </c>
      <c r="B299" s="3" t="str">
        <f>VLOOKUP(A299,[3]UKBuilding_List!$A$1:$D$376,3,FALSE)</f>
        <v>College of Medicine Learning Center</v>
      </c>
      <c r="C299" s="1"/>
    </row>
    <row r="300" spans="1:3" x14ac:dyDescent="0.25">
      <c r="A300" s="2" t="str">
        <f>([3]UKBuilding_List!A300)</f>
        <v>0518</v>
      </c>
      <c r="B300" s="3" t="str">
        <f>VLOOKUP(A300,[3]UKBuilding_List!$A$1:$D$376,3,FALSE)</f>
        <v>BBSRB Generator Building</v>
      </c>
      <c r="C300" s="1"/>
    </row>
    <row r="301" spans="1:3" x14ac:dyDescent="0.25">
      <c r="A301" s="2" t="str">
        <f>([3]UKBuilding_List!A301)</f>
        <v>0564</v>
      </c>
      <c r="B301" s="3" t="str">
        <f>VLOOKUP(A301,[3]UKBuilding_List!$A$1:$D$376,3,FALSE)</f>
        <v>630 South Broadway</v>
      </c>
      <c r="C301" s="1"/>
    </row>
    <row r="302" spans="1:3" x14ac:dyDescent="0.25">
      <c r="A302" s="2" t="str">
        <f>([3]UKBuilding_List!A302)</f>
        <v>0565</v>
      </c>
      <c r="B302" s="3" t="str">
        <f>VLOOKUP(A302,[3]UKBuilding_List!$A$1:$D$376,3,FALSE)</f>
        <v>John T. Smith Hall</v>
      </c>
      <c r="C302" s="1"/>
    </row>
    <row r="303" spans="1:3" x14ac:dyDescent="0.25">
      <c r="A303" s="2" t="str">
        <f>([3]UKBuilding_List!A303)</f>
        <v>0566</v>
      </c>
      <c r="B303" s="3" t="str">
        <f>VLOOKUP(A303,[3]UKBuilding_List!$A$1:$D$376,3,FALSE)</f>
        <v>Dale E. Baldwin Hall</v>
      </c>
      <c r="C303" s="1"/>
    </row>
    <row r="304" spans="1:3" x14ac:dyDescent="0.25">
      <c r="A304" s="2" t="str">
        <f>([3]UKBuilding_List!A304)</f>
        <v>0567</v>
      </c>
      <c r="B304" s="3" t="str">
        <f>VLOOKUP(A304,[3]UKBuilding_List!$A$1:$D$376,3,FALSE)</f>
        <v>Margaret Ingels Hall</v>
      </c>
      <c r="C304" s="1"/>
    </row>
    <row r="305" spans="1:3" x14ac:dyDescent="0.25">
      <c r="A305" s="2" t="str">
        <f>([3]UKBuilding_List!A305)</f>
        <v>0568</v>
      </c>
      <c r="B305" s="3" t="str">
        <f>VLOOKUP(A305,[3]UKBuilding_List!$A$1:$D$376,3,FALSE)</f>
        <v>David P. Roselle Hall</v>
      </c>
      <c r="C305" s="1"/>
    </row>
    <row r="306" spans="1:3" x14ac:dyDescent="0.25">
      <c r="A306" s="2" t="str">
        <f>([3]UKBuilding_List!A306)</f>
        <v>0571</v>
      </c>
      <c r="B306" s="3" t="str">
        <f>VLOOKUP(A306,[3]UKBuilding_List!$A$1:$D$376,3,FALSE)</f>
        <v>Parking Structure #6</v>
      </c>
      <c r="C306" s="1"/>
    </row>
    <row r="307" spans="1:3" x14ac:dyDescent="0.25">
      <c r="A307" s="2" t="str">
        <f>([3]UKBuilding_List!A307)</f>
        <v>0572</v>
      </c>
      <c r="B307" s="3" t="str">
        <f>VLOOKUP(A307,[3]UKBuilding_List!$A$1:$D$376,3,FALSE)</f>
        <v>Parking Structure #7</v>
      </c>
      <c r="C307" s="1"/>
    </row>
    <row r="308" spans="1:3" x14ac:dyDescent="0.25">
      <c r="A308" s="2" t="str">
        <f>([3]UKBuilding_List!A308)</f>
        <v>0582</v>
      </c>
      <c r="B308" s="3" t="str">
        <f>VLOOKUP(A308,[3]UKBuilding_List!$A$1:$D$376,3,FALSE)</f>
        <v>University Health Service</v>
      </c>
      <c r="C308" s="1"/>
    </row>
    <row r="309" spans="1:3" x14ac:dyDescent="0.25">
      <c r="A309" s="2" t="str">
        <f>([3]UKBuilding_List!A309)</f>
        <v>0585</v>
      </c>
      <c r="B309" s="3" t="str">
        <f>VLOOKUP(A309,[3]UKBuilding_List!$A$1:$D$376,3,FALSE)</f>
        <v>Baseball Training Pavilion</v>
      </c>
      <c r="C309" s="1"/>
    </row>
    <row r="310" spans="1:3" x14ac:dyDescent="0.25">
      <c r="A310" s="2" t="str">
        <f>([3]UKBuilding_List!A310)</f>
        <v>0592</v>
      </c>
      <c r="B310" s="3" t="str">
        <f>VLOOKUP(A310,[3]UKBuilding_List!$A$1:$D$376,3,FALSE)</f>
        <v>Storage Shed</v>
      </c>
      <c r="C310" s="1"/>
    </row>
    <row r="311" spans="1:3" x14ac:dyDescent="0.25">
      <c r="A311" s="2" t="str">
        <f>([3]UKBuilding_List!A311)</f>
        <v>0596</v>
      </c>
      <c r="B311" s="3" t="str">
        <f>VLOOKUP(A311,[3]UKBuilding_List!$A$1:$D$376,3,FALSE)</f>
        <v>Lee T. Todd, Jr. Building</v>
      </c>
      <c r="C311" s="1"/>
    </row>
    <row r="312" spans="1:3" x14ac:dyDescent="0.25">
      <c r="A312" s="2" t="str">
        <f>([3]UKBuilding_List!A312)</f>
        <v>0601</v>
      </c>
      <c r="B312" s="3" t="str">
        <f>VLOOKUP(A312,[3]UKBuilding_List!$A$1:$D$376,3,FALSE)</f>
        <v>Parking Structure #8</v>
      </c>
      <c r="C312" s="1"/>
    </row>
    <row r="313" spans="1:3" x14ac:dyDescent="0.25">
      <c r="A313" s="2" t="str">
        <f>([3]UKBuilding_List!A313)</f>
        <v>0602</v>
      </c>
      <c r="B313" s="3" t="str">
        <f>VLOOKUP(A313,[3]UKBuilding_List!$A$1:$D$376,3,FALSE)</f>
        <v>Pavilion A</v>
      </c>
      <c r="C313" s="1"/>
    </row>
    <row r="314" spans="1:3" x14ac:dyDescent="0.25">
      <c r="A314" s="2" t="str">
        <f>([3]UKBuilding_List!A314)</f>
        <v>0604</v>
      </c>
      <c r="B314" s="3" t="str">
        <f>VLOOKUP(A314,[3]UKBuilding_List!$A$1:$D$376,3,FALSE)</f>
        <v>Joe Craft Center</v>
      </c>
      <c r="C314" s="1"/>
    </row>
    <row r="315" spans="1:3" x14ac:dyDescent="0.25">
      <c r="A315" s="2" t="str">
        <f>([3]UKBuilding_List!A315)</f>
        <v>0607</v>
      </c>
      <c r="B315" s="3" t="str">
        <f>VLOOKUP(A315,[3]UKBuilding_List!$A$1:$D$376,3,FALSE)</f>
        <v>788 Press Avenue</v>
      </c>
      <c r="C315" s="1"/>
    </row>
    <row r="316" spans="1:3" x14ac:dyDescent="0.25">
      <c r="A316" s="2" t="str">
        <f>([3]UKBuilding_List!A316)</f>
        <v>0608</v>
      </c>
      <c r="B316" s="3" t="str">
        <f>VLOOKUP(A316,[3]UKBuilding_List!$A$1:$D$376,3,FALSE)</f>
        <v>792 Press Avenue</v>
      </c>
      <c r="C316" s="1"/>
    </row>
    <row r="317" spans="1:3" x14ac:dyDescent="0.25">
      <c r="A317" s="2" t="str">
        <f>([3]UKBuilding_List!A317)</f>
        <v>0609</v>
      </c>
      <c r="B317" s="3" t="str">
        <f>VLOOKUP(A317,[3]UKBuilding_List!$A$1:$D$376,3,FALSE)</f>
        <v>796 Press Avenue</v>
      </c>
      <c r="C317" s="1"/>
    </row>
    <row r="318" spans="1:3" x14ac:dyDescent="0.25">
      <c r="A318" s="2" t="str">
        <f>([3]UKBuilding_List!A318)</f>
        <v>0610</v>
      </c>
      <c r="B318" s="3" t="str">
        <f>VLOOKUP(A318,[3]UKBuilding_List!$A$1:$D$376,3,FALSE)</f>
        <v>800 Press Avenue</v>
      </c>
      <c r="C318" s="1"/>
    </row>
    <row r="319" spans="1:3" x14ac:dyDescent="0.25">
      <c r="A319" s="2" t="str">
        <f>([3]UKBuilding_List!A319)</f>
        <v>0611</v>
      </c>
      <c r="B319" s="3" t="str">
        <f>VLOOKUP(A319,[3]UKBuilding_List!$A$1:$D$376,3,FALSE)</f>
        <v>Medical Office Building (Samaritan)</v>
      </c>
      <c r="C319" s="1"/>
    </row>
    <row r="320" spans="1:3" x14ac:dyDescent="0.25">
      <c r="A320" s="2" t="str">
        <f>([3]UKBuilding_List!A320)</f>
        <v>0612</v>
      </c>
      <c r="B320" s="3" t="str">
        <f>VLOOKUP(A320,[3]UKBuilding_List!$A$1:$D$376,3,FALSE)</f>
        <v>Samaritan Chiller Building</v>
      </c>
      <c r="C320" s="1"/>
    </row>
    <row r="321" spans="1:3" x14ac:dyDescent="0.25">
      <c r="A321" s="2" t="str">
        <f>([3]UKBuilding_List!A321)</f>
        <v>0613</v>
      </c>
      <c r="B321" s="3" t="str">
        <f>VLOOKUP(A321,[3]UKBuilding_List!$A$1:$D$376,3,FALSE)</f>
        <v>Samaritan Parking Structure</v>
      </c>
      <c r="C321" s="1"/>
    </row>
    <row r="322" spans="1:3" x14ac:dyDescent="0.25">
      <c r="A322" s="2" t="str">
        <f>([3]UKBuilding_List!A322)</f>
        <v>0616</v>
      </c>
      <c r="B322" s="3" t="str">
        <f>VLOOKUP(A322,[3]UKBuilding_List!$A$1:$D$376,3,FALSE)</f>
        <v>Seaton Center Storage</v>
      </c>
      <c r="C322" s="1"/>
    </row>
    <row r="323" spans="1:3" x14ac:dyDescent="0.25">
      <c r="A323" s="2" t="str">
        <f>([3]UKBuilding_List!A323)</f>
        <v>0618</v>
      </c>
      <c r="B323" s="3" t="str">
        <f>VLOOKUP(A323,[3]UKBuilding_List!$A$1:$D$376,3,FALSE)</f>
        <v>MacAdam Student Observatory</v>
      </c>
      <c r="C323" s="1"/>
    </row>
    <row r="324" spans="1:3" x14ac:dyDescent="0.25">
      <c r="A324" s="2" t="str">
        <f>([3]UKBuilding_List!A324)</f>
        <v>0625</v>
      </c>
      <c r="B324" s="3" t="str">
        <f>VLOOKUP(A324,[3]UKBuilding_List!$A$1:$D$376,3,FALSE)</f>
        <v>1105 S. Limestone</v>
      </c>
      <c r="C324" s="1"/>
    </row>
    <row r="325" spans="1:3" x14ac:dyDescent="0.25">
      <c r="A325" s="2" t="str">
        <f>([3]UKBuilding_List!A325)</f>
        <v>0626</v>
      </c>
      <c r="B325" s="3" t="str">
        <f>VLOOKUP(A325,[3]UKBuilding_List!$A$1:$D$376,3,FALSE)</f>
        <v>1119 S. Limestone</v>
      </c>
      <c r="C325" s="1"/>
    </row>
    <row r="326" spans="1:3" x14ac:dyDescent="0.25">
      <c r="A326" s="2" t="str">
        <f>([3]UKBuilding_List!A326)</f>
        <v>0630</v>
      </c>
      <c r="B326" s="3" t="str">
        <f>VLOOKUP(A326,[3]UKBuilding_List!$A$1:$D$376,3,FALSE)</f>
        <v>Air Medical Crew Quarters</v>
      </c>
      <c r="C326" s="1"/>
    </row>
    <row r="327" spans="1:3" x14ac:dyDescent="0.25">
      <c r="A327" s="2" t="str">
        <f>([3]UKBuilding_List!A327)</f>
        <v>0633</v>
      </c>
      <c r="B327" s="3" t="str">
        <f>VLOOKUP(A327,[3]UKBuilding_List!$A$1:$D$376,3,FALSE)</f>
        <v>Davis Marksbury Building</v>
      </c>
      <c r="C327" s="1"/>
    </row>
    <row r="328" spans="1:3" x14ac:dyDescent="0.25">
      <c r="A328" s="2" t="str">
        <f>([3]UKBuilding_List!A328)</f>
        <v>0644</v>
      </c>
      <c r="B328" s="3" t="str">
        <f>VLOOKUP(A328,[3]UKBuilding_List!$A$1:$D$376,3,FALSE)</f>
        <v>Wildcat Coal Lodge</v>
      </c>
      <c r="C328" s="1"/>
    </row>
    <row r="329" spans="1:3" x14ac:dyDescent="0.25">
      <c r="A329" s="2" t="str">
        <f>([3]UKBuilding_List!A329)</f>
        <v>0645</v>
      </c>
      <c r="B329" s="3" t="str">
        <f>VLOOKUP(A329,[3]UKBuilding_List!$A$1:$D$376,3,FALSE)</f>
        <v>179 Leader Ave</v>
      </c>
      <c r="C329" s="1"/>
    </row>
    <row r="330" spans="1:3" x14ac:dyDescent="0.25">
      <c r="A330" s="2" t="str">
        <f>([3]UKBuilding_List!A330)</f>
        <v>0651</v>
      </c>
      <c r="B330" s="3" t="str">
        <f>VLOOKUP(A330,[3]UKBuilding_List!$A$1:$D$376,3,FALSE)</f>
        <v>Mandrell Hall</v>
      </c>
      <c r="C330" s="1"/>
    </row>
    <row r="331" spans="1:3" x14ac:dyDescent="0.25">
      <c r="A331" s="2" t="str">
        <f>([3]UKBuilding_List!A331)</f>
        <v>0652</v>
      </c>
      <c r="B331" s="3" t="str">
        <f>VLOOKUP(A331,[3]UKBuilding_List!$A$1:$D$376,3,FALSE)</f>
        <v>Bosworth Hall</v>
      </c>
      <c r="C331" s="1"/>
    </row>
    <row r="332" spans="1:3" x14ac:dyDescent="0.25">
      <c r="A332" s="2" t="str">
        <f>([3]UKBuilding_List!A332)</f>
        <v>0653</v>
      </c>
      <c r="B332" s="3" t="str">
        <f>VLOOKUP(A332,[3]UKBuilding_List!$A$1:$D$376,3,FALSE)</f>
        <v>Sanders Hall</v>
      </c>
      <c r="C332" s="1"/>
    </row>
    <row r="333" spans="1:3" x14ac:dyDescent="0.25">
      <c r="A333" s="2" t="str">
        <f>([3]UKBuilding_List!A333)</f>
        <v>0654</v>
      </c>
      <c r="B333" s="3" t="str">
        <f>VLOOKUP(A333,[3]UKBuilding_List!$A$1:$D$376,3,FALSE)</f>
        <v>Building 100</v>
      </c>
      <c r="C333" s="1"/>
    </row>
    <row r="334" spans="1:3" x14ac:dyDescent="0.25">
      <c r="A334" s="2" t="str">
        <f>([3]UKBuilding_List!A334)</f>
        <v>0655</v>
      </c>
      <c r="B334" s="3" t="str">
        <f>VLOOKUP(A334,[3]UKBuilding_List!$A$1:$D$376,3,FALSE)</f>
        <v>Building 200</v>
      </c>
      <c r="C334" s="1"/>
    </row>
    <row r="335" spans="1:3" x14ac:dyDescent="0.25">
      <c r="A335" s="2" t="str">
        <f>([3]UKBuilding_List!A335)</f>
        <v>0656</v>
      </c>
      <c r="B335" s="3" t="str">
        <f>VLOOKUP(A335,[3]UKBuilding_List!$A$1:$D$376,3,FALSE)</f>
        <v>Building 300</v>
      </c>
      <c r="C335" s="1"/>
    </row>
    <row r="336" spans="1:3" x14ac:dyDescent="0.25">
      <c r="A336" s="2" t="str">
        <f>([3]UKBuilding_List!A336)</f>
        <v>0657</v>
      </c>
      <c r="B336" s="3" t="str">
        <f>VLOOKUP(A336,[3]UKBuilding_List!$A$1:$D$376,3,FALSE)</f>
        <v>Building 400</v>
      </c>
      <c r="C336" s="1"/>
    </row>
    <row r="337" spans="1:3" x14ac:dyDescent="0.25">
      <c r="A337" s="2" t="str">
        <f>([3]UKBuilding_List!A337)</f>
        <v>0658</v>
      </c>
      <c r="B337" s="3" t="str">
        <f>VLOOKUP(A337,[3]UKBuilding_List!$A$1:$D$376,3,FALSE)</f>
        <v>Maintenance Bldg.</v>
      </c>
      <c r="C337" s="1"/>
    </row>
    <row r="338" spans="1:3" x14ac:dyDescent="0.25">
      <c r="A338" s="2" t="str">
        <f>([3]UKBuilding_List!A338)</f>
        <v>0659</v>
      </c>
      <c r="B338" s="3" t="str">
        <f>VLOOKUP(A338,[3]UKBuilding_List!$A$1:$D$376,3,FALSE)</f>
        <v>Gas Building</v>
      </c>
      <c r="C338" s="1"/>
    </row>
    <row r="339" spans="1:3" x14ac:dyDescent="0.25">
      <c r="A339" s="2" t="str">
        <f>([3]UKBuilding_List!A339)</f>
        <v>0660</v>
      </c>
      <c r="B339" s="3" t="str">
        <f>VLOOKUP(A339,[3]UKBuilding_List!$A$1:$D$376,3,FALSE)</f>
        <v>Maxwelton Ct. Apts #1</v>
      </c>
      <c r="C339" s="1"/>
    </row>
    <row r="340" spans="1:3" x14ac:dyDescent="0.25">
      <c r="A340" s="2" t="str">
        <f>([3]UKBuilding_List!A340)</f>
        <v>0661</v>
      </c>
      <c r="B340" s="3" t="str">
        <f>VLOOKUP(A340,[3]UKBuilding_List!$A$1:$D$376,3,FALSE)</f>
        <v>Maxwelton Ct. Apts #2</v>
      </c>
      <c r="C340" s="1"/>
    </row>
    <row r="341" spans="1:3" x14ac:dyDescent="0.25">
      <c r="A341" s="2" t="str">
        <f>([3]UKBuilding_List!A341)</f>
        <v>0662</v>
      </c>
      <c r="B341" s="3" t="str">
        <f>VLOOKUP(A341,[3]UKBuilding_List!$A$1:$D$376,3,FALSE)</f>
        <v>Maxwelton Ct. Apts #3</v>
      </c>
      <c r="C341" s="1"/>
    </row>
    <row r="342" spans="1:3" x14ac:dyDescent="0.25">
      <c r="A342" s="2" t="str">
        <f>([3]UKBuilding_List!A342)</f>
        <v>0663</v>
      </c>
      <c r="B342" s="3" t="str">
        <f>VLOOKUP(A342,[3]UKBuilding_List!$A$1:$D$376,3,FALSE)</f>
        <v>Maxwelton Ct. Apts #4</v>
      </c>
      <c r="C342" s="1"/>
    </row>
    <row r="343" spans="1:3" x14ac:dyDescent="0.25">
      <c r="A343" s="2" t="str">
        <f>([3]UKBuilding_List!A343)</f>
        <v>0664</v>
      </c>
      <c r="B343" s="3" t="str">
        <f>VLOOKUP(A343,[3]UKBuilding_List!$A$1:$D$376,3,FALSE)</f>
        <v>Maxwelton Ct. Apts #5</v>
      </c>
      <c r="C343" s="1"/>
    </row>
    <row r="344" spans="1:3" x14ac:dyDescent="0.25">
      <c r="A344" s="2" t="str">
        <f>([3]UKBuilding_List!A344)</f>
        <v>0665</v>
      </c>
      <c r="B344" s="3" t="str">
        <f>VLOOKUP(A344,[3]UKBuilding_List!$A$1:$D$376,3,FALSE)</f>
        <v>Maxwelton Ct. Apts #6</v>
      </c>
      <c r="C344" s="1"/>
    </row>
    <row r="345" spans="1:3" x14ac:dyDescent="0.25">
      <c r="A345" s="2" t="str">
        <f>([3]UKBuilding_List!A345)</f>
        <v>0666</v>
      </c>
      <c r="B345" s="3" t="str">
        <f>VLOOKUP(A345,[3]UKBuilding_List!$A$1:$D$376,3,FALSE)</f>
        <v>Maxwelton Ct. Apts #7</v>
      </c>
      <c r="C345" s="1"/>
    </row>
    <row r="346" spans="1:3" x14ac:dyDescent="0.25">
      <c r="A346" s="2" t="str">
        <f>([3]UKBuilding_List!A346)</f>
        <v>0667</v>
      </c>
      <c r="B346" s="3" t="str">
        <f>VLOOKUP(A346,[3]UKBuilding_List!$A$1:$D$376,3,FALSE)</f>
        <v>Maxwelton Ct. Apts #8</v>
      </c>
      <c r="C346" s="1"/>
    </row>
    <row r="347" spans="1:3" x14ac:dyDescent="0.25">
      <c r="A347" s="2" t="str">
        <f>([3]UKBuilding_List!A347)</f>
        <v>0668</v>
      </c>
      <c r="B347" s="3" t="str">
        <f>VLOOKUP(A347,[3]UKBuilding_List!$A$1:$D$376,3,FALSE)</f>
        <v>Maxwelton Ct. Apts #9</v>
      </c>
      <c r="C347" s="1"/>
    </row>
    <row r="348" spans="1:3" x14ac:dyDescent="0.25">
      <c r="A348" s="2" t="str">
        <f>([3]UKBuilding_List!A348)</f>
        <v>0669</v>
      </c>
      <c r="B348" s="3" t="str">
        <f>VLOOKUP(A348,[3]UKBuilding_List!$A$1:$D$376,3,FALSE)</f>
        <v>Maxwelton Ct. Apts #10</v>
      </c>
      <c r="C348" s="1"/>
    </row>
    <row r="349" spans="1:3" x14ac:dyDescent="0.25">
      <c r="A349" s="2" t="str">
        <f>([3]UKBuilding_List!A349)</f>
        <v>0670</v>
      </c>
      <c r="B349" s="3" t="str">
        <f>VLOOKUP(A349,[3]UKBuilding_List!$A$1:$D$376,3,FALSE)</f>
        <v>Maxwelton Ct. Apts #11</v>
      </c>
      <c r="C349" s="1"/>
    </row>
    <row r="350" spans="1:3" x14ac:dyDescent="0.25">
      <c r="A350" s="2" t="str">
        <f>([3]UKBuilding_List!A350)</f>
        <v>0671</v>
      </c>
      <c r="B350" s="3" t="str">
        <f>VLOOKUP(A350,[3]UKBuilding_List!$A$1:$D$376,3,FALSE)</f>
        <v>Maxwelton Ct. Apts #12</v>
      </c>
      <c r="C350" s="1"/>
    </row>
    <row r="351" spans="1:3" x14ac:dyDescent="0.25">
      <c r="A351" s="2" t="str">
        <f>([3]UKBuilding_List!A351)</f>
        <v>0672</v>
      </c>
      <c r="B351" s="3" t="str">
        <f>VLOOKUP(A351,[3]UKBuilding_List!$A$1:$D$376,3,FALSE)</f>
        <v>Maxwelton Ct. Apts #13</v>
      </c>
      <c r="C351" s="1"/>
    </row>
    <row r="352" spans="1:3" x14ac:dyDescent="0.25">
      <c r="A352" s="2" t="str">
        <f>([3]UKBuilding_List!A352)</f>
        <v>0673</v>
      </c>
      <c r="B352" s="3" t="str">
        <f>VLOOKUP(A352,[3]UKBuilding_List!$A$1:$D$376,3,FALSE)</f>
        <v>Maxwelton Ct. Apts #14</v>
      </c>
      <c r="C352" s="1"/>
    </row>
    <row r="353" spans="1:3" x14ac:dyDescent="0.25">
      <c r="A353" s="2" t="str">
        <f>([3]UKBuilding_List!A353)</f>
        <v>0674</v>
      </c>
      <c r="B353" s="3" t="str">
        <f>VLOOKUP(A353,[3]UKBuilding_List!$A$1:$D$376,3,FALSE)</f>
        <v>Maxwelton Ct. Apts #15</v>
      </c>
      <c r="C353" s="1"/>
    </row>
    <row r="354" spans="1:3" x14ac:dyDescent="0.25">
      <c r="A354" s="2" t="str">
        <f>([3]UKBuilding_List!A354)</f>
        <v>0675</v>
      </c>
      <c r="B354" s="3" t="str">
        <f>VLOOKUP(A354,[3]UKBuilding_List!$A$1:$D$376,3,FALSE)</f>
        <v>Maxwelton Ct. Apts #16</v>
      </c>
      <c r="C354" s="1"/>
    </row>
    <row r="355" spans="1:3" x14ac:dyDescent="0.25">
      <c r="A355" s="2" t="str">
        <f>([3]UKBuilding_List!A355)</f>
        <v>0676</v>
      </c>
      <c r="B355" s="3" t="str">
        <f>VLOOKUP(A355,[3]UKBuilding_List!$A$1:$D$376,3,FALSE)</f>
        <v>New Student Center</v>
      </c>
      <c r="C355" s="1"/>
    </row>
    <row r="356" spans="1:3" x14ac:dyDescent="0.25">
      <c r="A356" s="2" t="str">
        <f>([3]UKBuilding_List!A356)</f>
        <v>0677</v>
      </c>
      <c r="B356" s="3" t="str">
        <f>VLOOKUP(A356,[3]UKBuilding_List!$A$1:$D$376,3,FALSE)</f>
        <v>University Flats</v>
      </c>
      <c r="C356" s="1"/>
    </row>
    <row r="357" spans="1:3" x14ac:dyDescent="0.25">
      <c r="A357" s="2" t="str">
        <f>([3]UKBuilding_List!A357)</f>
        <v>0678</v>
      </c>
      <c r="B357" s="3" t="str">
        <f>VLOOKUP(A357,[3]UKBuilding_List!$A$1:$D$376,3,FALSE)</f>
        <v>Lewis Hall</v>
      </c>
      <c r="C357" s="1"/>
    </row>
    <row r="358" spans="1:3" x14ac:dyDescent="0.25">
      <c r="A358" s="2" t="str">
        <f>([3]UKBuilding_List!A358)</f>
        <v>0679</v>
      </c>
      <c r="B358" s="3" t="str">
        <f>VLOOKUP(A358,[3]UKBuilding_List!$A$1:$D$376,3,FALSE)</f>
        <v>Research Building #2</v>
      </c>
      <c r="C358" s="1"/>
    </row>
    <row r="359" spans="1:3" x14ac:dyDescent="0.25">
      <c r="A359" s="2" t="str">
        <f>([3]UKBuilding_List!A359)</f>
        <v>0682</v>
      </c>
      <c r="B359" s="3" t="str">
        <f>VLOOKUP(A359,[3]UKBuilding_List!$A$1:$D$376,3,FALSE)</f>
        <v>Baseball Facility</v>
      </c>
      <c r="C359" s="1"/>
    </row>
    <row r="360" spans="1:3" x14ac:dyDescent="0.25">
      <c r="A360" s="2" t="str">
        <f>([3]UKBuilding_List!A360)</f>
        <v>0687</v>
      </c>
      <c r="B360" s="3" t="str">
        <f>VLOOKUP(A360,[3]UKBuilding_List!$A$1:$D$376,3,FALSE)</f>
        <v>131 Virginia Ave</v>
      </c>
      <c r="C360" s="1"/>
    </row>
    <row r="361" spans="1:3" x14ac:dyDescent="0.25">
      <c r="A361" s="2" t="str">
        <f>([3]UKBuilding_List!A361)</f>
        <v>0691</v>
      </c>
      <c r="B361" s="3" t="str">
        <f>VLOOKUP(A361,[3]UKBuilding_List!$A$1:$D$376,3,FALSE)</f>
        <v>143 State St</v>
      </c>
      <c r="C361" s="1"/>
    </row>
    <row r="362" spans="1:3" x14ac:dyDescent="0.25">
      <c r="A362" s="2" t="str">
        <f>([3]UKBuilding_List!A362)</f>
        <v>0694</v>
      </c>
      <c r="B362" s="3" t="str">
        <f>VLOOKUP(A362,[3]UKBuilding_List!$A$1:$D$376,3,FALSE)</f>
        <v>112 Conn Terrace</v>
      </c>
      <c r="C362" s="1"/>
    </row>
    <row r="363" spans="1:3" x14ac:dyDescent="0.25">
      <c r="A363" s="2" t="str">
        <f>([3]UKBuilding_List!A363)</f>
        <v>0695</v>
      </c>
      <c r="B363" s="3" t="str">
        <f>VLOOKUP(A363,[3]UKBuilding_List!$A$1:$D$376,3,FALSE)</f>
        <v>Blue Lot Bus Shelter</v>
      </c>
      <c r="C363" s="1"/>
    </row>
    <row r="364" spans="1:3" x14ac:dyDescent="0.25">
      <c r="A364" s="2" t="str">
        <f>([3]UKBuilding_List!A364)</f>
        <v>0698</v>
      </c>
      <c r="B364" s="3" t="str">
        <f>VLOOKUP(A364,[3]UKBuilding_List!$A$1:$D$376,3,FALSE)</f>
        <v>University Inn #1</v>
      </c>
      <c r="C364" s="1"/>
    </row>
    <row r="365" spans="1:3" x14ac:dyDescent="0.25">
      <c r="A365" s="2" t="str">
        <f>([3]UKBuilding_List!A365)</f>
        <v>0699</v>
      </c>
      <c r="B365" s="3" t="str">
        <f>VLOOKUP(A365,[3]UKBuilding_List!$A$1:$D$376,3,FALSE)</f>
        <v>University Inn #2</v>
      </c>
      <c r="C365" s="1"/>
    </row>
    <row r="366" spans="1:3" x14ac:dyDescent="0.25">
      <c r="A366" s="2" t="str">
        <f>([3]UKBuilding_List!A366)</f>
        <v>0703</v>
      </c>
      <c r="B366" s="3" t="str">
        <f>VLOOKUP(A366,[3]UKBuilding_List!$A$1:$D$376,3,FALSE)</f>
        <v>Senior Center</v>
      </c>
      <c r="C366" s="1"/>
    </row>
    <row r="367" spans="1:3" x14ac:dyDescent="0.25">
      <c r="A367" s="2" t="str">
        <f>([3]UKBuilding_List!A367)</f>
        <v>0704</v>
      </c>
      <c r="B367" s="3" t="str">
        <f>VLOOKUP(A367,[3]UKBuilding_List!$A$1:$D$376,3,FALSE)</f>
        <v>414 Pennsylvania Ct</v>
      </c>
      <c r="C367" s="1"/>
    </row>
    <row r="368" spans="1:3" x14ac:dyDescent="0.25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25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25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25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25">
      <c r="A372" s="2" t="str">
        <f>([3]UKBuilding_List!A372)</f>
        <v>9777</v>
      </c>
      <c r="B372" s="3" t="str">
        <f>VLOOKUP(A372,[3]UKBuilding_List!$A$1:$D$376,3,FALSE)</f>
        <v>114 Conn Terrace</v>
      </c>
      <c r="C372" s="1"/>
    </row>
    <row r="373" spans="1:3" x14ac:dyDescent="0.25">
      <c r="A373" s="2" t="str">
        <f>([3]UKBuilding_List!A373)</f>
        <v>9779</v>
      </c>
      <c r="B373" s="3" t="str">
        <f>VLOOKUP(A373,[3]UKBuilding_List!$A$1:$D$376,3,FALSE)</f>
        <v>PNC Pop Up Branch</v>
      </c>
      <c r="C373" s="1"/>
    </row>
    <row r="374" spans="1:3" x14ac:dyDescent="0.25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25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25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25">
      <c r="A377" s="2" t="str">
        <f>([3]UKBuilding_List!A377)</f>
        <v>9861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9873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2017-07-14T14:04:32Z</dcterms:modified>
</cp:coreProperties>
</file>