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" yWindow="67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Changes'!$A$1:$I$13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18" i="1" l="1"/>
  <c r="G18" i="1"/>
  <c r="M7" i="1"/>
  <c r="M8" i="1"/>
  <c r="M9" i="1"/>
  <c r="M10" i="1"/>
  <c r="M11" i="1"/>
  <c r="M12" i="1"/>
  <c r="M13" i="1"/>
  <c r="M14" i="1"/>
  <c r="M15" i="1"/>
  <c r="J7" i="1"/>
  <c r="J8" i="1"/>
  <c r="J9" i="1"/>
  <c r="J10" i="1"/>
  <c r="J11" i="1"/>
  <c r="J12" i="1"/>
  <c r="J13" i="1"/>
  <c r="J14" i="1"/>
  <c r="J15" i="1"/>
  <c r="M6" i="1" l="1"/>
  <c r="M18" i="1" s="1"/>
  <c r="K2" i="1" s="1"/>
  <c r="J6" i="1"/>
  <c r="J18" i="1" s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<sst xmlns="http://schemas.openxmlformats.org/spreadsheetml/2006/main" count="133" uniqueCount="92">
  <si>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</si>
  <si>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</si>
  <si>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</si>
  <si>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</si>
  <si>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</si>
  <si>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</si>
  <si>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</si>
  <si>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</si>
  <si>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</si>
  <si>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</si>
  <si>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</si>
  <si>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</si>
  <si>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</si>
  <si>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</si>
  <si>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</si>
  <si>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</si>
  <si>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</si>
  <si>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</si>
  <si>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</si>
  <si>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</si>
  <si>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</si>
  <si>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</si>
  <si>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</si>
  <si>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</si>
  <si>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</si>
  <si>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</si>
  <si>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</si>
  <si>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</si>
  <si>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</si>
  <si>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</si>
  <si>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</si>
  <si>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</si>
  <si>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</si>
  <si>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</si>
  <si>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</si>
  <si>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</si>
  <si>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</si>
  <si>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</si>
  <si>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</si>
  <si>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</si>
  <si>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</si>
  <si>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</si>
  <si>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</si>
  <si>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</si>
  <si>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</si>
  <si>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</si>
  <si>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</si>
  <si>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</si>
  <si>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</si>
  <si>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</si>
  <si>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</si>
  <si>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</si>
  <si>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</si>
  <si>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</si>
  <si>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</si>
  <si>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</si>
  <si>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</si>
  <si>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</si>
  <si>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</si>
  <si>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</si>
  <si>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</si>
  <si>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</si>
  <si>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</si>
  <si>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</si>
  <si>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</si>
  <si>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</si>
  <si>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</si>
  <si>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</si>
  <si>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</si>
  <si>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</si>
  <si>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</si>
  <si>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</si>
  <si>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</si>
  <si>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</si>
  <si>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</si>
  <si>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</si>
  <si>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</si>
  <si>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</si>
  <si>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</si>
  <si>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</si>
  <si>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</si>
  <si>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0098</t>
  </si>
  <si>
    <t>0032</t>
  </si>
  <si>
    <t>00</t>
  </si>
  <si>
    <t>add room</t>
  </si>
  <si>
    <t>room added due to PPD_MC renovation to area</t>
  </si>
  <si>
    <t>0033</t>
  </si>
  <si>
    <t>0030</t>
  </si>
  <si>
    <t>0031</t>
  </si>
  <si>
    <t>0028</t>
  </si>
  <si>
    <t>0029</t>
  </si>
  <si>
    <t>0026A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</si>
</sst>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49" fontId="21" fillId="0" borderId="0" xfId="42" applyNumberForma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4"/>
  <sheetViews>
    <sheetView tabSelected="1" zoomScale="90" zoomScaleNormal="90" workbookViewId="0">
      <selection activeCell="H28" sqref="H2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4" t="s">
        <v>81</v>
      </c>
      <c r="C1" s="54"/>
      <c r="F1" s="8" t="s">
        <v>10</v>
      </c>
      <c r="G1" s="13">
        <v>41304</v>
      </c>
      <c r="I1" s="12"/>
      <c r="J1" s="36" t="s">
        <v>66</v>
      </c>
      <c r="K1" s="36" t="s">
        <v>67</v>
      </c>
      <c r="L1" s="37"/>
      <c r="M1" s="37"/>
      <c r="N1" s="37"/>
      <c r="O1" s="38" t="s">
        <v>68</v>
      </c>
      <c r="P1" s="50" t="s">
        <v>80</v>
      </c>
    </row>
    <row r="2" spans="1:16" ht="16.5" thickBot="1" x14ac:dyDescent="0.3">
      <c r="A2" s="10" t="s">
        <v>8</v>
      </c>
      <c r="B2" s="55" t="str">
        <f>VLOOKUP(B1,BuildingList!A:B,2,FALSE)</f>
        <v>Marylou Whitney and John Hendrickson Cancer Facility for Women</v>
      </c>
      <c r="C2" s="55"/>
      <c r="F2" s="7" t="s">
        <v>12</v>
      </c>
      <c r="G2" s="14" t="s">
        <v>13</v>
      </c>
      <c r="J2" s="39">
        <f>G18-J18</f>
        <v>1</v>
      </c>
      <c r="K2" s="39">
        <f>H18-M18</f>
        <v>1</v>
      </c>
      <c r="L2" s="40"/>
      <c r="M2" s="40"/>
      <c r="N2" s="40"/>
      <c r="O2" s="41"/>
      <c r="P2" s="51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29.45" thickTop="1" x14ac:dyDescent="0.3">
      <c r="A6" s="35" t="s">
        <v>82</v>
      </c>
      <c r="B6" s="11" t="s">
        <v>83</v>
      </c>
      <c r="C6" s="12" t="s">
        <v>84</v>
      </c>
      <c r="D6" s="2" t="s">
        <v>5</v>
      </c>
      <c r="E6" s="18">
        <v>0</v>
      </c>
      <c r="F6" s="18">
        <v>192</v>
      </c>
      <c r="G6" s="18" t="s">
        <v>3</v>
      </c>
      <c r="H6" s="2" t="s">
        <v>21</v>
      </c>
      <c r="I6" s="12" t="s">
        <v>85</v>
      </c>
      <c r="J6" s="42">
        <f>IF(G6="No Change","N/A",IF(G6="New Tag Required",Lookup!F:F,IF(G6="N/A","N/A","")))</f>
        <v>0</v>
      </c>
      <c r="K6" s="43"/>
      <c r="L6" s="42"/>
      <c r="M6" s="42" t="str">
        <f>IF(H6="No Change","N/A",IF(H6="New Tag Required",Lookup!F:F,IF(H6="N/A","N/A","")))</f>
        <v/>
      </c>
      <c r="N6" s="43"/>
      <c r="O6" s="42"/>
    </row>
    <row r="7" spans="1:16" x14ac:dyDescent="0.25">
      <c r="A7" s="35" t="s">
        <v>86</v>
      </c>
      <c r="B7" s="11" t="s">
        <v>83</v>
      </c>
      <c r="C7" s="12" t="s">
        <v>29</v>
      </c>
      <c r="D7" s="2" t="s">
        <v>6</v>
      </c>
      <c r="E7" s="18">
        <v>182</v>
      </c>
      <c r="F7" s="18">
        <v>182</v>
      </c>
      <c r="G7" s="18" t="s">
        <v>16</v>
      </c>
      <c r="H7" s="2" t="s">
        <v>16</v>
      </c>
      <c r="J7" s="42" t="str">
        <f>IF(G7="No Change","N/A",IF(G7="New Tag Required",Lookup!F:F,IF(G7="N/A","N/A","")))</f>
        <v>N/A</v>
      </c>
      <c r="K7" s="43"/>
      <c r="L7" s="42"/>
      <c r="M7" s="42" t="str">
        <f>IF(H7="No Change","N/A",IF(H7="New Tag Required",Lookup!F:F,IF(H7="N/A","N/A","")))</f>
        <v>N/A</v>
      </c>
      <c r="N7" s="43"/>
      <c r="O7" s="42"/>
    </row>
    <row r="8" spans="1:16" ht="15" customHeight="1" x14ac:dyDescent="0.25">
      <c r="A8" s="35" t="s">
        <v>88</v>
      </c>
      <c r="B8" s="11" t="s">
        <v>83</v>
      </c>
      <c r="C8" s="12" t="s">
        <v>31</v>
      </c>
      <c r="D8" s="53" t="s">
        <v>5</v>
      </c>
      <c r="E8" s="18">
        <v>143</v>
      </c>
      <c r="F8" s="18">
        <v>135</v>
      </c>
      <c r="G8" s="18" t="s">
        <v>16</v>
      </c>
      <c r="H8" s="2" t="s">
        <v>16</v>
      </c>
      <c r="J8" s="42" t="str">
        <f>IF(G8="No Change","N/A",IF(G8="New Tag Required",Lookup!F:F,IF(G8="N/A","N/A","")))</f>
        <v>N/A</v>
      </c>
      <c r="K8" s="43"/>
      <c r="L8" s="42"/>
      <c r="M8" s="42" t="str">
        <f>IF(H8="No Change","N/A",IF(H8="New Tag Required",Lookup!F:F,IF(H8="N/A","N/A","")))</f>
        <v>N/A</v>
      </c>
      <c r="N8" s="43"/>
      <c r="O8" s="42"/>
    </row>
    <row r="9" spans="1:16" x14ac:dyDescent="0.25">
      <c r="A9" s="35" t="s">
        <v>87</v>
      </c>
      <c r="B9" s="11" t="s">
        <v>83</v>
      </c>
      <c r="C9" s="12" t="s">
        <v>30</v>
      </c>
      <c r="D9" s="53" t="s">
        <v>5</v>
      </c>
      <c r="E9" s="52">
        <v>192</v>
      </c>
      <c r="F9" s="52">
        <v>213</v>
      </c>
      <c r="G9" s="18" t="s">
        <v>16</v>
      </c>
      <c r="H9" s="2" t="s">
        <v>16</v>
      </c>
      <c r="J9" s="42" t="str">
        <f>IF(G9="No Change","N/A",IF(G9="New Tag Required",Lookup!F:F,IF(G9="N/A","N/A","")))</f>
        <v>N/A</v>
      </c>
      <c r="K9" s="43"/>
      <c r="L9" s="42"/>
      <c r="M9" s="42" t="str">
        <f>IF(H9="No Change","N/A",IF(H9="New Tag Required",Lookup!F:F,IF(H9="N/A","N/A","")))</f>
        <v>N/A</v>
      </c>
      <c r="N9" s="43"/>
      <c r="O9" s="42"/>
    </row>
    <row r="10" spans="1:16" x14ac:dyDescent="0.25">
      <c r="A10" s="56" t="s">
        <v>91</v>
      </c>
      <c r="B10" s="11" t="s">
        <v>83</v>
      </c>
      <c r="C10" s="12" t="s">
        <v>31</v>
      </c>
      <c r="D10" s="2" t="s">
        <v>5</v>
      </c>
      <c r="E10" s="18">
        <v>362</v>
      </c>
      <c r="F10" s="52">
        <v>168</v>
      </c>
      <c r="G10" s="18" t="s">
        <v>16</v>
      </c>
      <c r="H10" s="2" t="s">
        <v>16</v>
      </c>
      <c r="J10" s="42" t="str">
        <f>IF(G10="No Change","N/A",IF(G10="New Tag Required",Lookup!F:F,IF(G10="N/A","N/A","")))</f>
        <v>N/A</v>
      </c>
      <c r="K10" s="43"/>
      <c r="L10" s="42"/>
      <c r="M10" s="42" t="str">
        <f>IF(H10="No Change","N/A",IF(H10="New Tag Required",Lookup!F:F,IF(H10="N/A","N/A","")))</f>
        <v>N/A</v>
      </c>
      <c r="N10" s="43"/>
      <c r="O10" s="42"/>
    </row>
    <row r="11" spans="1:16" x14ac:dyDescent="0.25">
      <c r="A11" s="56" t="s">
        <v>89</v>
      </c>
      <c r="B11" s="11" t="s">
        <v>83</v>
      </c>
      <c r="C11" s="12" t="s">
        <v>31</v>
      </c>
      <c r="D11" s="2" t="s">
        <v>5</v>
      </c>
      <c r="E11" s="18">
        <v>209</v>
      </c>
      <c r="F11" s="52">
        <v>137</v>
      </c>
      <c r="G11" s="18" t="s">
        <v>16</v>
      </c>
      <c r="H11" s="2" t="s">
        <v>16</v>
      </c>
      <c r="J11" s="42" t="str">
        <f>IF(G11="No Change","N/A",IF(G11="New Tag Required",Lookup!F:F,IF(G11="N/A","N/A","")))</f>
        <v>N/A</v>
      </c>
      <c r="K11" s="43"/>
      <c r="L11" s="42"/>
      <c r="M11" s="42" t="str">
        <f>IF(H11="No Change","N/A",IF(H11="New Tag Required",Lookup!F:F,IF(H11="N/A","N/A","")))</f>
        <v>N/A</v>
      </c>
      <c r="N11" s="43"/>
      <c r="O11" s="42"/>
    </row>
    <row r="12" spans="1:16" x14ac:dyDescent="0.25">
      <c r="A12" s="56" t="s">
        <v>90</v>
      </c>
      <c r="B12" s="11" t="s">
        <v>83</v>
      </c>
      <c r="C12" s="12" t="s">
        <v>31</v>
      </c>
      <c r="D12" s="2" t="s">
        <v>5</v>
      </c>
      <c r="E12" s="18">
        <v>379</v>
      </c>
      <c r="F12" s="52">
        <v>357</v>
      </c>
      <c r="G12" s="18" t="s">
        <v>16</v>
      </c>
      <c r="H12" s="2" t="s">
        <v>16</v>
      </c>
      <c r="J12" s="42" t="str">
        <f>IF(G12="No Change","N/A",IF(G12="New Tag Required",Lookup!F:F,IF(G12="N/A","N/A","")))</f>
        <v>N/A</v>
      </c>
      <c r="K12" s="43"/>
      <c r="L12" s="42"/>
      <c r="M12" s="42" t="str">
        <f>IF(H12="No Change","N/A",IF(H12="New Tag Required",Lookup!F:F,IF(H12="N/A","N/A","")))</f>
        <v>N/A</v>
      </c>
      <c r="N12" s="43"/>
      <c r="O12" s="42"/>
    </row>
    <row r="13" spans="1:16" x14ac:dyDescent="0.25">
      <c r="A13" s="23"/>
      <c r="C13" s="12"/>
      <c r="D13" s="2"/>
      <c r="E13" s="18"/>
      <c r="F13" s="18"/>
      <c r="G13" s="18"/>
      <c r="H13" s="2"/>
      <c r="J13" s="42" t="str">
        <f>IF(G13="No Change","N/A",IF(G13="New Tag Required",Lookup!F:F,IF(G13="N/A","N/A","")))</f>
        <v/>
      </c>
      <c r="K13" s="43"/>
      <c r="L13" s="42"/>
      <c r="M13" s="42" t="str">
        <f>IF(H13="No Change","N/A",IF(H13="New Tag Required",Lookup!F:F,IF(H13="N/A","N/A","")))</f>
        <v/>
      </c>
      <c r="N13" s="43"/>
      <c r="O13" s="42"/>
    </row>
    <row r="14" spans="1:16" x14ac:dyDescent="0.25">
      <c r="A14" s="26"/>
      <c r="C14" s="12"/>
      <c r="D14" s="2"/>
      <c r="E14" s="18"/>
      <c r="F14" s="18"/>
      <c r="G14" s="18"/>
      <c r="H14" s="2"/>
      <c r="J14" s="42" t="str">
        <f>IF(G14="No Change","N/A",IF(G14="New Tag Required",Lookup!F:F,IF(G14="N/A","N/A","")))</f>
        <v/>
      </c>
      <c r="K14" s="19"/>
      <c r="L14" s="2"/>
      <c r="M14" s="42" t="str">
        <f>IF(H14="No Change","N/A",IF(H14="New Tag Required",Lookup!F:F,IF(H14="N/A","N/A","")))</f>
        <v/>
      </c>
      <c r="N14" s="19"/>
      <c r="O14" s="2"/>
    </row>
    <row r="15" spans="1:16" ht="14.45" x14ac:dyDescent="0.3">
      <c r="A15" s="26"/>
      <c r="C15" s="12"/>
      <c r="D15" s="2"/>
      <c r="E15" s="18"/>
      <c r="F15" s="18"/>
      <c r="G15" s="18"/>
      <c r="H15" s="2"/>
      <c r="J15" s="42" t="str">
        <f>IF(G15="No Change","N/A",IF(G15="New Tag Required",Lookup!F:F,IF(G15="N/A","N/A","")))</f>
        <v/>
      </c>
      <c r="K15" s="19"/>
      <c r="L15" s="2"/>
      <c r="M15" s="42" t="str">
        <f>IF(H15="No Change","N/A",IF(H15="New Tag Required",Lookup!F:F,IF(H15="N/A","N/A","")))</f>
        <v/>
      </c>
      <c r="N15" s="19"/>
      <c r="O15" s="2"/>
    </row>
    <row r="16" spans="1:16" thickBot="1" x14ac:dyDescent="0.35">
      <c r="A16" s="26"/>
      <c r="C16" s="12"/>
      <c r="D16" s="2"/>
      <c r="E16" s="18"/>
      <c r="F16" s="18"/>
      <c r="G16" s="18"/>
      <c r="H16" s="2"/>
      <c r="J16" s="2"/>
      <c r="K16" s="19"/>
      <c r="L16" s="2"/>
      <c r="M16" s="2"/>
      <c r="N16" s="19"/>
      <c r="O16" s="2"/>
    </row>
    <row r="17" spans="1:15" ht="43.15" x14ac:dyDescent="0.3">
      <c r="A17" s="26"/>
      <c r="C17" s="12"/>
      <c r="D17" s="2"/>
      <c r="E17" s="18"/>
      <c r="F17" s="18"/>
      <c r="G17" s="46" t="s">
        <v>78</v>
      </c>
      <c r="H17" s="47" t="s">
        <v>79</v>
      </c>
      <c r="J17" s="44" t="s">
        <v>73</v>
      </c>
      <c r="K17" s="42"/>
      <c r="L17" s="42"/>
      <c r="M17" s="44" t="s">
        <v>74</v>
      </c>
      <c r="N17" s="2"/>
      <c r="O17" s="2"/>
    </row>
    <row r="18" spans="1:15" thickBot="1" x14ac:dyDescent="0.35">
      <c r="A18" s="26"/>
      <c r="C18" s="12"/>
      <c r="D18" s="2"/>
      <c r="E18" s="18"/>
      <c r="F18" s="18"/>
      <c r="G18" s="48">
        <f>COUNTIF(G6:G17,"New Tag Required")</f>
        <v>1</v>
      </c>
      <c r="H18" s="49">
        <f>COUNTIF(H6:H17,"New Sign Required")</f>
        <v>1</v>
      </c>
      <c r="J18" s="45">
        <f>COUNTIF(J6:J17,"Installed")</f>
        <v>0</v>
      </c>
      <c r="K18" s="42"/>
      <c r="L18" s="42"/>
      <c r="M18" s="45">
        <f>COUNTIF(M6:M17,"Installed")</f>
        <v>0</v>
      </c>
      <c r="N18" s="2"/>
      <c r="O18" s="2"/>
    </row>
    <row r="19" spans="1:15" ht="14.45" x14ac:dyDescent="0.3">
      <c r="A19" s="26"/>
      <c r="C19" s="12"/>
      <c r="D19" s="2"/>
      <c r="E19" s="18"/>
      <c r="F19" s="18"/>
      <c r="G19" s="18"/>
      <c r="H19" s="2"/>
    </row>
    <row r="20" spans="1:15" ht="14.45" x14ac:dyDescent="0.3">
      <c r="A20" s="28"/>
      <c r="C20" s="12"/>
      <c r="D20" s="2"/>
      <c r="E20" s="18"/>
      <c r="F20" s="18"/>
      <c r="G20" s="18"/>
      <c r="H20" s="2"/>
    </row>
    <row r="21" spans="1:15" ht="14.45" x14ac:dyDescent="0.3">
      <c r="A21" s="28"/>
      <c r="C21" s="12"/>
      <c r="D21" s="2"/>
      <c r="E21" s="18"/>
      <c r="F21" s="18"/>
      <c r="G21" s="18"/>
      <c r="H21" s="2"/>
    </row>
    <row r="22" spans="1:15" x14ac:dyDescent="0.25">
      <c r="A22" s="28"/>
      <c r="C22" s="12"/>
      <c r="D22" s="2"/>
      <c r="E22" s="18"/>
      <c r="F22" s="18"/>
      <c r="G22" s="18"/>
      <c r="H22" s="2"/>
    </row>
    <row r="23" spans="1:15" x14ac:dyDescent="0.25">
      <c r="A23" s="28"/>
      <c r="C23" s="12"/>
      <c r="E23" s="18"/>
      <c r="F23" s="18"/>
      <c r="G23" s="18"/>
    </row>
    <row r="24" spans="1:15" x14ac:dyDescent="0.25">
      <c r="A24" s="28"/>
      <c r="C24" s="12"/>
      <c r="E24" s="18"/>
      <c r="F24" s="18"/>
      <c r="G24" s="18"/>
    </row>
    <row r="25" spans="1:15" x14ac:dyDescent="0.25">
      <c r="A25" s="28"/>
      <c r="C25" s="12"/>
      <c r="E25" s="18"/>
      <c r="F25" s="18"/>
      <c r="G25" s="18"/>
    </row>
    <row r="26" spans="1:15" x14ac:dyDescent="0.25">
      <c r="A26" s="30"/>
      <c r="C26" s="12"/>
      <c r="E26" s="18"/>
      <c r="F26" s="27"/>
      <c r="G26" s="18"/>
    </row>
    <row r="27" spans="1:15" x14ac:dyDescent="0.25">
      <c r="A27" s="30"/>
      <c r="C27" s="12"/>
      <c r="E27" s="18"/>
      <c r="F27" s="27"/>
      <c r="G27" s="18"/>
    </row>
    <row r="28" spans="1:15" x14ac:dyDescent="0.25">
      <c r="A28" s="30"/>
      <c r="C28" s="12"/>
      <c r="E28" s="18"/>
      <c r="F28" s="24"/>
      <c r="G28" s="18"/>
    </row>
    <row r="29" spans="1:15" x14ac:dyDescent="0.25">
      <c r="A29" s="29"/>
      <c r="C29" s="12"/>
      <c r="E29" s="18"/>
      <c r="F29" s="27"/>
      <c r="G29" s="18"/>
    </row>
    <row r="30" spans="1:15" x14ac:dyDescent="0.25">
      <c r="A30" s="29"/>
      <c r="C30" s="12"/>
      <c r="E30" s="18"/>
      <c r="F30" s="27"/>
      <c r="G30" s="18"/>
    </row>
    <row r="31" spans="1:15" x14ac:dyDescent="0.25">
      <c r="A31" s="31"/>
      <c r="C31" s="12"/>
      <c r="E31" s="18"/>
      <c r="F31" s="18"/>
      <c r="G31" s="18"/>
    </row>
    <row r="32" spans="1:15" x14ac:dyDescent="0.25">
      <c r="A32" s="31"/>
      <c r="C32" s="12"/>
      <c r="E32" s="18"/>
      <c r="F32" s="18"/>
      <c r="G32" s="18"/>
    </row>
    <row r="33" spans="1:7" x14ac:dyDescent="0.25">
      <c r="A33" s="31"/>
      <c r="C33" s="12"/>
      <c r="E33" s="18"/>
      <c r="F33" s="18"/>
      <c r="G33" s="18"/>
    </row>
    <row r="34" spans="1:7" x14ac:dyDescent="0.25">
      <c r="A34" s="31"/>
      <c r="C34" s="12"/>
      <c r="E34" s="18"/>
      <c r="F34" s="18"/>
      <c r="G34" s="18"/>
    </row>
    <row r="35" spans="1:7" x14ac:dyDescent="0.25">
      <c r="A35" s="34"/>
      <c r="C35" s="12"/>
      <c r="E35" s="18"/>
      <c r="F35" s="25"/>
      <c r="G35" s="18"/>
    </row>
    <row r="36" spans="1:7" x14ac:dyDescent="0.25">
      <c r="A36" s="33"/>
      <c r="C36" s="12"/>
      <c r="E36" s="18"/>
      <c r="F36" s="18"/>
      <c r="G36" s="18"/>
    </row>
    <row r="37" spans="1:7" x14ac:dyDescent="0.25">
      <c r="A37" s="33"/>
      <c r="C37" s="12"/>
      <c r="E37" s="18"/>
      <c r="F37" s="18"/>
      <c r="G37" s="18"/>
    </row>
    <row r="38" spans="1:7" x14ac:dyDescent="0.25">
      <c r="A38" s="32"/>
      <c r="C38" s="12"/>
      <c r="E38" s="18"/>
      <c r="F38" s="18"/>
      <c r="G38" s="18"/>
    </row>
    <row r="39" spans="1:7" x14ac:dyDescent="0.25">
      <c r="A39" s="32"/>
      <c r="C39" s="12"/>
      <c r="F39" s="2"/>
    </row>
    <row r="40" spans="1:7" x14ac:dyDescent="0.25">
      <c r="C40" s="12"/>
    </row>
    <row r="41" spans="1:7" x14ac:dyDescent="0.25">
      <c r="C41" s="12"/>
    </row>
    <row r="42" spans="1:7" x14ac:dyDescent="0.25">
      <c r="C42" s="12"/>
    </row>
    <row r="43" spans="1:7" x14ac:dyDescent="0.25">
      <c r="C43" s="12"/>
    </row>
    <row r="44" spans="1:7" x14ac:dyDescent="0.25">
      <c r="C44" s="12"/>
    </row>
    <row r="45" spans="1:7" x14ac:dyDescent="0.25">
      <c r="C45" s="12"/>
    </row>
    <row r="46" spans="1:7" x14ac:dyDescent="0.25">
      <c r="C46" s="12"/>
    </row>
    <row r="47" spans="1:7" x14ac:dyDescent="0.25">
      <c r="C47" s="12"/>
    </row>
    <row r="48" spans="1:7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8" x14ac:dyDescent="0.25">
      <c r="C81" s="2"/>
    </row>
    <row r="82" spans="3:8" x14ac:dyDescent="0.25">
      <c r="C82" s="2"/>
    </row>
    <row r="83" spans="3:8" x14ac:dyDescent="0.25">
      <c r="C83" s="2"/>
    </row>
    <row r="84" spans="3:8" x14ac:dyDescent="0.25">
      <c r="C84" s="2"/>
      <c r="D84" s="2"/>
      <c r="E84" s="2"/>
      <c r="F84" s="2"/>
      <c r="G84" s="2"/>
      <c r="H84" s="2"/>
    </row>
    <row r="85" spans="3:8" x14ac:dyDescent="0.25">
      <c r="C85" s="2"/>
      <c r="D85" s="2"/>
      <c r="E85" s="2"/>
      <c r="F85" s="2"/>
      <c r="G85" s="2"/>
      <c r="H85" s="2"/>
    </row>
    <row r="86" spans="3:8" x14ac:dyDescent="0.25">
      <c r="C86" s="2"/>
      <c r="D86" s="2"/>
      <c r="E86" s="2"/>
      <c r="F86" s="2"/>
      <c r="G86" s="2"/>
      <c r="H86" s="2"/>
    </row>
    <row r="87" spans="3:8" x14ac:dyDescent="0.25">
      <c r="C87" s="2"/>
      <c r="D87" s="2"/>
      <c r="E87" s="2"/>
      <c r="F87" s="2"/>
      <c r="G87" s="2"/>
      <c r="H87" s="2"/>
    </row>
    <row r="88" spans="3:8" x14ac:dyDescent="0.25">
      <c r="C88" s="2"/>
      <c r="D88" s="2"/>
      <c r="E88" s="2"/>
      <c r="F88" s="2"/>
      <c r="G88" s="2"/>
      <c r="H88" s="2"/>
    </row>
    <row r="89" spans="3:8" x14ac:dyDescent="0.25">
      <c r="C89" s="2"/>
      <c r="D89" s="2"/>
      <c r="E89" s="2"/>
      <c r="F89" s="2"/>
      <c r="G89" s="2"/>
      <c r="H89" s="2"/>
    </row>
    <row r="90" spans="3:8" x14ac:dyDescent="0.25">
      <c r="C90" s="2"/>
      <c r="D90" s="2"/>
      <c r="E90" s="2"/>
      <c r="F90" s="2"/>
      <c r="G90" s="2"/>
      <c r="H90" s="2"/>
    </row>
    <row r="91" spans="3:8" x14ac:dyDescent="0.25">
      <c r="C91" s="2"/>
      <c r="D91" s="2"/>
      <c r="E91" s="2"/>
      <c r="F91" s="2"/>
      <c r="G91" s="2"/>
      <c r="H91" s="2"/>
    </row>
    <row r="92" spans="3:8" x14ac:dyDescent="0.25">
      <c r="C92" s="2"/>
      <c r="D92" s="2"/>
      <c r="E92" s="2"/>
      <c r="F92" s="2"/>
      <c r="G92" s="2"/>
      <c r="H92" s="2"/>
    </row>
    <row r="93" spans="3:8" x14ac:dyDescent="0.25">
      <c r="C93" s="2"/>
      <c r="D93" s="2"/>
      <c r="E93" s="2"/>
      <c r="F93" s="2"/>
      <c r="G93" s="2"/>
      <c r="H93" s="2"/>
    </row>
    <row r="94" spans="3:8" x14ac:dyDescent="0.25">
      <c r="C94" s="2"/>
      <c r="D94" s="2"/>
      <c r="E94" s="2"/>
      <c r="F94" s="2"/>
      <c r="G94" s="2"/>
      <c r="H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23:G37 G10:G16">
    <cfRule type="containsText" dxfId="37" priority="119" operator="containsText" text="New Tag Required">
      <formula>NOT(ISERROR(SEARCH("New Tag Required",G10)))</formula>
    </cfRule>
  </conditionalFormatting>
  <conditionalFormatting sqref="D6 D8 D10:D83">
    <cfRule type="containsText" dxfId="36" priority="118" operator="containsText" text="Yes">
      <formula>NOT(ISERROR(SEARCH("Yes",D6)))</formula>
    </cfRule>
  </conditionalFormatting>
  <conditionalFormatting sqref="H23:H83 H184:H405 H10:H16">
    <cfRule type="containsText" dxfId="35" priority="106" operator="containsText" text="New Sign Required">
      <formula>NOT(ISERROR(SEARCH("New Sign Required",H10)))</formula>
    </cfRule>
  </conditionalFormatting>
  <conditionalFormatting sqref="G23:G83 G10:H16">
    <cfRule type="containsText" dxfId="34" priority="105" operator="containsText" text="Action Required">
      <formula>NOT(ISERROR(SEARCH("Action Required",G10)))</formula>
    </cfRule>
  </conditionalFormatting>
  <conditionalFormatting sqref="H23:H83">
    <cfRule type="containsText" dxfId="33" priority="104" operator="containsText" text="Action Required">
      <formula>NOT(ISERROR(SEARCH("Action Required",H23)))</formula>
    </cfRule>
  </conditionalFormatting>
  <conditionalFormatting sqref="G6 G19:G22">
    <cfRule type="containsText" dxfId="32" priority="46" operator="containsText" text="New Tag Required">
      <formula>NOT(ISERROR(SEARCH("New Tag Required",G6)))</formula>
    </cfRule>
  </conditionalFormatting>
  <conditionalFormatting sqref="H6 H19:H22">
    <cfRule type="containsText" dxfId="31" priority="44" operator="containsText" text="New Sign Required">
      <formula>NOT(ISERROR(SEARCH("New Sign Required",H6)))</formula>
    </cfRule>
  </conditionalFormatting>
  <conditionalFormatting sqref="G6 G19:G22">
    <cfRule type="containsText" dxfId="30" priority="43" operator="containsText" text="Action Required">
      <formula>NOT(ISERROR(SEARCH("Action Required",G6)))</formula>
    </cfRule>
  </conditionalFormatting>
  <conditionalFormatting sqref="H6 H19:H22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84:D183">
    <cfRule type="containsText" dxfId="25" priority="38" operator="containsText" text="Yes">
      <formula>NOT(ISERROR(SEARCH("Yes",D84)))</formula>
    </cfRule>
  </conditionalFormatting>
  <conditionalFormatting sqref="H84:H183">
    <cfRule type="containsText" dxfId="24" priority="37" operator="containsText" text="New Sign Required">
      <formula>NOT(ISERROR(SEARCH("New Sign Required",H84)))</formula>
    </cfRule>
  </conditionalFormatting>
  <conditionalFormatting sqref="G84:G183">
    <cfRule type="containsText" dxfId="23" priority="36" operator="containsText" text="Action Required">
      <formula>NOT(ISERROR(SEARCH("Action Required",G84)))</formula>
    </cfRule>
  </conditionalFormatting>
  <conditionalFormatting sqref="H84:H183">
    <cfRule type="containsText" dxfId="22" priority="35" operator="containsText" text="Action Required">
      <formula>NOT(ISERROR(SEARCH("Action Required",H84)))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15">
    <cfRule type="cellIs" dxfId="10" priority="11" operator="equal">
      <formula>0</formula>
    </cfRule>
  </conditionalFormatting>
  <conditionalFormatting sqref="M6:M15">
    <cfRule type="cellIs" dxfId="9" priority="10" operator="equal">
      <formula>0</formula>
    </cfRule>
  </conditionalFormatting>
  <conditionalFormatting sqref="J6:J15 M6:M15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3">
    <cfRule type="expression" dxfId="5" priority="6">
      <formula>$J6="Log Issues"</formula>
    </cfRule>
  </conditionalFormatting>
  <conditionalFormatting sqref="N6:N13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4:H388">
      <formula1>DoorSignage</formula1>
    </dataValidation>
    <dataValidation type="list" allowBlank="1" showInputMessage="1" showErrorMessage="1" sqref="D6:D5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H19:H183 H6:H16</xm:sqref>
        </x14:dataValidation>
        <x14:dataValidation type="list" allowBlank="1" showInputMessage="1" showErrorMessage="1">
          <x14:formula1>
            <xm:f>Lookup!$A$1:$A$4</xm:f>
          </x14:formula1>
          <xm:sqref>G19:G183 G6:G16</xm:sqref>
        </x14:dataValidation>
        <x14:dataValidation type="list" allowBlank="1" showInputMessage="1" showErrorMessage="1">
          <x14:formula1>
            <xm:f>[1]Lookup!#REF!</xm:f>
          </x14:formula1>
          <xm:sqref>O6:O13</xm:sqref>
        </x14:dataValidation>
        <x14:dataValidation type="list" allowBlank="1" showInputMessage="1">
          <x14:formula1>
            <xm:f>Lookup!$E$1:$E$40</xm:f>
          </x14:formula1>
          <xm:sqref>C6:C183</xm:sqref>
        </x14:dataValidation>
        <x14:dataValidation type="list" allowBlank="1" showInputMessage="1" showErrorMessage="1">
          <x14:formula1>
            <xm:f>Lookup!$F:$F</xm:f>
          </x14:formula1>
          <xm:sqref>M6:M15 J6:J15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ht="14.45" x14ac:dyDescent="0.3">
      <c r="E14" s="20" t="s">
        <v>39</v>
      </c>
    </row>
    <row r="15" spans="1:6" ht="14.45" x14ac:dyDescent="0.3">
      <c r="E15" s="20" t="s">
        <v>54</v>
      </c>
    </row>
    <row r="16" spans="1:6" ht="14.45" x14ac:dyDescent="0.3">
      <c r="E16" s="20" t="s">
        <v>57</v>
      </c>
    </row>
    <row r="17" spans="5:5" ht="14.45" x14ac:dyDescent="0.3">
      <c r="E17" s="20" t="s">
        <v>34</v>
      </c>
    </row>
    <row r="18" spans="5:5" ht="14.45" x14ac:dyDescent="0.3">
      <c r="E18" s="20" t="s">
        <v>43</v>
      </c>
    </row>
    <row r="19" spans="5:5" ht="14.45" x14ac:dyDescent="0.3">
      <c r="E19" s="20" t="s">
        <v>61</v>
      </c>
    </row>
    <row r="20" spans="5:5" ht="14.45" x14ac:dyDescent="0.3">
      <c r="E20" s="20" t="s">
        <v>33</v>
      </c>
    </row>
    <row r="21" spans="5:5" ht="14.45" x14ac:dyDescent="0.3">
      <c r="E21" s="20" t="s">
        <v>50</v>
      </c>
    </row>
    <row r="22" spans="5:5" ht="14.45" x14ac:dyDescent="0.3">
      <c r="E22" s="20" t="s">
        <v>63</v>
      </c>
    </row>
    <row r="23" spans="5:5" ht="14.45" x14ac:dyDescent="0.3">
      <c r="E23" s="20" t="s">
        <v>28</v>
      </c>
    </row>
    <row r="24" spans="5:5" ht="14.45" x14ac:dyDescent="0.3">
      <c r="E24" s="20" t="s">
        <v>46</v>
      </c>
    </row>
    <row r="25" spans="5:5" ht="14.45" x14ac:dyDescent="0.3">
      <c r="E25" s="20" t="s">
        <v>47</v>
      </c>
    </row>
    <row r="26" spans="5:5" ht="14.45" x14ac:dyDescent="0.3">
      <c r="E26" s="20" t="s">
        <v>24</v>
      </c>
    </row>
    <row r="27" spans="5:5" ht="14.45" x14ac:dyDescent="0.3">
      <c r="E27" s="20" t="s">
        <v>25</v>
      </c>
    </row>
    <row r="28" spans="5:5" ht="14.45" x14ac:dyDescent="0.3">
      <c r="E28" s="20" t="s">
        <v>37</v>
      </c>
    </row>
    <row r="29" spans="5:5" ht="14.45" x14ac:dyDescent="0.3">
      <c r="E29" s="20" t="s">
        <v>36</v>
      </c>
    </row>
    <row r="30" spans="5:5" ht="14.45" x14ac:dyDescent="0.3">
      <c r="E30" s="20" t="s">
        <v>53</v>
      </c>
    </row>
    <row r="31" spans="5:5" ht="14.45" x14ac:dyDescent="0.3">
      <c r="E31" s="20" t="s">
        <v>31</v>
      </c>
    </row>
    <row r="32" spans="5:5" ht="14.45" x14ac:dyDescent="0.3">
      <c r="E32" s="20" t="s">
        <v>32</v>
      </c>
    </row>
    <row r="33" spans="5:5" ht="14.45" x14ac:dyDescent="0.3">
      <c r="E33" s="20" t="s">
        <v>30</v>
      </c>
    </row>
    <row r="34" spans="5:5" ht="14.45" x14ac:dyDescent="0.3">
      <c r="E34" s="20" t="s">
        <v>35</v>
      </c>
    </row>
    <row r="35" spans="5:5" ht="14.45" x14ac:dyDescent="0.3">
      <c r="E35" s="20" t="s">
        <v>52</v>
      </c>
    </row>
    <row r="36" spans="5:5" ht="14.45" x14ac:dyDescent="0.3">
      <c r="E36" s="20" t="s">
        <v>40</v>
      </c>
    </row>
    <row r="37" spans="5:5" ht="14.45" x14ac:dyDescent="0.3">
      <c r="E37" s="20" t="s">
        <v>41</v>
      </c>
    </row>
    <row r="38" spans="5:5" ht="14.45" x14ac:dyDescent="0.3">
      <c r="E38" s="20" t="s">
        <v>48</v>
      </c>
    </row>
    <row r="39" spans="5:5" ht="14.45" x14ac:dyDescent="0.3">
      <c r="E39" s="20" t="s">
        <v>42</v>
      </c>
    </row>
    <row r="40" spans="5:5" ht="14.45" x14ac:dyDescent="0.3">
      <c r="E40" s="20" t="s">
        <v>49</v>
      </c>
    </row>
    <row r="41" spans="5:5" ht="14.45" x14ac:dyDescent="0.3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ht="14.45" x14ac:dyDescent="0.3">
      <c r="A14" s="3" t="str">
        <f>([2]UKBuilding_List!A14)</f>
        <v>0014</v>
      </c>
      <c r="B14" s="4" t="str">
        <f>([2]UKBuilding_List!B14)</f>
        <v>Boone Faculty Center</v>
      </c>
    </row>
    <row r="15" spans="1:10" ht="14.45" x14ac:dyDescent="0.3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ht="14.45" x14ac:dyDescent="0.3">
      <c r="A16" s="3" t="str">
        <f>([2]UKBuilding_List!A16)</f>
        <v>0016</v>
      </c>
      <c r="B16" s="4" t="str">
        <f>([2]UKBuilding_List!B16)</f>
        <v>Parking Booth Kentucky Clinic</v>
      </c>
    </row>
    <row r="17" spans="1:2" ht="14.45" x14ac:dyDescent="0.3">
      <c r="A17" s="3" t="str">
        <f>([2]UKBuilding_List!A17)</f>
        <v>0017</v>
      </c>
      <c r="B17" s="4" t="str">
        <f>([2]UKBuilding_List!B17)</f>
        <v>Dickey Hall</v>
      </c>
    </row>
    <row r="18" spans="1:2" ht="14.45" x14ac:dyDescent="0.3">
      <c r="A18" s="3" t="str">
        <f>([2]UKBuilding_List!A18)</f>
        <v>0018</v>
      </c>
      <c r="B18" s="4" t="str">
        <f>([2]UKBuilding_List!B18)</f>
        <v>Faculty Club Parking Booth</v>
      </c>
    </row>
    <row r="19" spans="1:2" ht="14.45" x14ac:dyDescent="0.3">
      <c r="A19" s="3" t="str">
        <f>([2]UKBuilding_List!A19)</f>
        <v>0019</v>
      </c>
      <c r="B19" s="4" t="str">
        <f>([2]UKBuilding_List!B19)</f>
        <v>Memorial Coliseum</v>
      </c>
    </row>
    <row r="20" spans="1:2" ht="14.45" x14ac:dyDescent="0.3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ht="14.45" x14ac:dyDescent="0.3">
      <c r="A21" s="3" t="str">
        <f>([2]UKBuilding_List!A21)</f>
        <v>0021</v>
      </c>
      <c r="B21" s="4" t="str">
        <f>([2]UKBuilding_List!B21)</f>
        <v>Old Engineers Residence</v>
      </c>
    </row>
    <row r="22" spans="1:2" ht="14.45" x14ac:dyDescent="0.3">
      <c r="A22" s="3" t="str">
        <f>([2]UKBuilding_List!A22)</f>
        <v>0022</v>
      </c>
      <c r="B22" s="4" t="str">
        <f>([2]UKBuilding_List!B22)</f>
        <v>Fine Arts Guignol Building</v>
      </c>
    </row>
    <row r="23" spans="1:2" ht="14.45" x14ac:dyDescent="0.3">
      <c r="A23" s="3" t="str">
        <f>([2]UKBuilding_List!A23)</f>
        <v>0023</v>
      </c>
      <c r="B23" s="4" t="str">
        <f>([2]UKBuilding_List!B23)</f>
        <v>Safety &amp; Security</v>
      </c>
    </row>
    <row r="24" spans="1:2" ht="14.45" x14ac:dyDescent="0.3">
      <c r="A24" s="3" t="str">
        <f>([2]UKBuilding_List!A24)</f>
        <v>0024</v>
      </c>
      <c r="B24" s="4" t="str">
        <f>([2]UKBuilding_List!B24)</f>
        <v>Lafferty Hall</v>
      </c>
    </row>
    <row r="25" spans="1:2" ht="14.45" x14ac:dyDescent="0.3">
      <c r="A25" s="3" t="str">
        <f>([2]UKBuilding_List!A25)</f>
        <v>0025</v>
      </c>
      <c r="B25" s="4" t="str">
        <f>([2]UKBuilding_List!B25)</f>
        <v>White Hall Classroom Building</v>
      </c>
    </row>
    <row r="26" spans="1:2" ht="14.45" x14ac:dyDescent="0.3">
      <c r="A26" s="3" t="str">
        <f>([2]UKBuilding_List!A26)</f>
        <v>0026</v>
      </c>
      <c r="B26" s="4" t="str">
        <f>([2]UKBuilding_List!B26)</f>
        <v>Student Center Addition</v>
      </c>
    </row>
    <row r="27" spans="1:2" ht="14.45" x14ac:dyDescent="0.3">
      <c r="A27" s="3" t="str">
        <f>([2]UKBuilding_List!A27)</f>
        <v>0027</v>
      </c>
      <c r="B27" s="4" t="str">
        <f>([2]UKBuilding_List!B27)</f>
        <v>Patterson Office Tower</v>
      </c>
    </row>
    <row r="28" spans="1:2" ht="14.45" x14ac:dyDescent="0.3">
      <c r="A28" s="3" t="str">
        <f>([2]UKBuilding_List!A28)</f>
        <v>0028</v>
      </c>
      <c r="B28" s="4" t="str">
        <f>([2]UKBuilding_List!B28)</f>
        <v>Barker Hall</v>
      </c>
    </row>
    <row r="29" spans="1:2" ht="14.45" x14ac:dyDescent="0.3">
      <c r="A29" s="3" t="str">
        <f>([2]UKBuilding_List!A29)</f>
        <v>0029</v>
      </c>
      <c r="B29" s="4" t="str">
        <f>([2]UKBuilding_List!B29)</f>
        <v>Alumni Gym</v>
      </c>
    </row>
    <row r="30" spans="1:2" ht="14.45" x14ac:dyDescent="0.3">
      <c r="A30" s="3" t="str">
        <f>([2]UKBuilding_List!A30)</f>
        <v>0030</v>
      </c>
      <c r="B30" s="4" t="str">
        <f>([2]UKBuilding_List!B30)</f>
        <v>Student Center</v>
      </c>
    </row>
    <row r="31" spans="1:2" ht="14.45" x14ac:dyDescent="0.3">
      <c r="A31" s="3" t="str">
        <f>([2]UKBuilding_List!A31)</f>
        <v>0031</v>
      </c>
      <c r="B31" s="4" t="str">
        <f>([2]UKBuilding_List!B31)</f>
        <v>Frazee Hall</v>
      </c>
    </row>
    <row r="32" spans="1:2" ht="14.45" x14ac:dyDescent="0.3">
      <c r="A32" s="3" t="str">
        <f>([2]UKBuilding_List!A32)</f>
        <v>0032</v>
      </c>
      <c r="B32" s="4" t="str">
        <f>([2]UKBuilding_List!B32)</f>
        <v>Main Building</v>
      </c>
    </row>
    <row r="33" spans="1:2" ht="14.45" x14ac:dyDescent="0.3">
      <c r="A33" s="3" t="str">
        <f>([2]UKBuilding_List!A33)</f>
        <v>0033</v>
      </c>
      <c r="B33" s="4" t="str">
        <f>([2]UKBuilding_List!B33)</f>
        <v>Ezra Gillis Building</v>
      </c>
    </row>
    <row r="34" spans="1:2" ht="14.45" x14ac:dyDescent="0.3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ht="14.45" x14ac:dyDescent="0.3">
      <c r="A35" s="3" t="str">
        <f>([2]UKBuilding_List!A35)</f>
        <v>0035</v>
      </c>
      <c r="B35" s="4" t="str">
        <f>([2]UKBuilding_List!B35)</f>
        <v>Miller Hall</v>
      </c>
    </row>
    <row r="36" spans="1:2" ht="14.45" x14ac:dyDescent="0.3">
      <c r="A36" s="3" t="str">
        <f>([2]UKBuilding_List!A36)</f>
        <v>0036</v>
      </c>
      <c r="B36" s="4" t="str">
        <f>([2]UKBuilding_List!B36)</f>
        <v>Gate 2 Parking Attendant Booth</v>
      </c>
    </row>
    <row r="37" spans="1:2" ht="14.45" x14ac:dyDescent="0.3">
      <c r="A37" s="3" t="str">
        <f>([2]UKBuilding_List!A37)</f>
        <v>0037</v>
      </c>
      <c r="B37" s="4" t="str">
        <f>([2]UKBuilding_List!B37)</f>
        <v>109 State St</v>
      </c>
    </row>
    <row r="38" spans="1:2" ht="14.45" x14ac:dyDescent="0.3">
      <c r="A38" s="3" t="str">
        <f>([2]UKBuilding_List!A38)</f>
        <v>0038</v>
      </c>
      <c r="B38" s="4" t="str">
        <f>([2]UKBuilding_List!B38)</f>
        <v>Engineering Annex</v>
      </c>
    </row>
    <row r="39" spans="1:2" ht="14.45" x14ac:dyDescent="0.3">
      <c r="A39" s="3" t="str">
        <f>([2]UKBuilding_List!A39)</f>
        <v>0039</v>
      </c>
      <c r="B39" s="4" t="str">
        <f>([2]UKBuilding_List!B39)</f>
        <v>Margaret I. King Library</v>
      </c>
    </row>
    <row r="40" spans="1:2" ht="14.45" x14ac:dyDescent="0.3">
      <c r="A40" s="3" t="str">
        <f>([2]UKBuilding_List!A40)</f>
        <v>0040</v>
      </c>
      <c r="B40" s="4" t="str">
        <f>([2]UKBuilding_List!B40)</f>
        <v>Maxwell Place</v>
      </c>
    </row>
    <row r="41" spans="1:2" ht="14.45" x14ac:dyDescent="0.3">
      <c r="A41" s="3" t="str">
        <f>([2]UKBuilding_List!A41)</f>
        <v>0041</v>
      </c>
      <c r="B41" s="4" t="str">
        <f>([2]UKBuilding_List!B41)</f>
        <v>Pence Hall</v>
      </c>
    </row>
    <row r="42" spans="1:2" ht="14.45" x14ac:dyDescent="0.3">
      <c r="A42" s="3" t="str">
        <f>([2]UKBuilding_List!A42)</f>
        <v>0042</v>
      </c>
      <c r="B42" s="4" t="str">
        <f>([2]UKBuilding_List!B42)</f>
        <v>Grehan Journalism Building</v>
      </c>
    </row>
    <row r="43" spans="1:2" ht="14.45" x14ac:dyDescent="0.3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25">
      <c r="A44" s="3" t="str">
        <f>([2]UKBuilding_List!A44)</f>
        <v>0044</v>
      </c>
      <c r="B44" s="4" t="str">
        <f>([2]UKBuilding_List!B44)</f>
        <v>Kastle Hall</v>
      </c>
    </row>
    <row r="45" spans="1:2" x14ac:dyDescent="0.25">
      <c r="A45" s="3" t="str">
        <f>([2]UKBuilding_List!A45)</f>
        <v>0045</v>
      </c>
      <c r="B45" s="4" t="str">
        <f>([2]UKBuilding_List!B45)</f>
        <v>McVey Hall</v>
      </c>
    </row>
    <row r="46" spans="1:2" x14ac:dyDescent="0.25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25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25">
      <c r="A48" s="3" t="str">
        <f>([2]UKBuilding_List!A48)</f>
        <v>0048</v>
      </c>
      <c r="B48" s="4" t="str">
        <f>([2]UKBuilding_List!B48)</f>
        <v>Law Building</v>
      </c>
    </row>
    <row r="49" spans="1:2" x14ac:dyDescent="0.25">
      <c r="A49" s="3" t="str">
        <f>([2]UKBuilding_List!A49)</f>
        <v>0049</v>
      </c>
      <c r="B49" s="4" t="str">
        <f>([2]UKBuilding_List!B49)</f>
        <v>Memorial Hall</v>
      </c>
    </row>
    <row r="50" spans="1:2" x14ac:dyDescent="0.25">
      <c r="A50" s="3" t="str">
        <f>([2]UKBuilding_List!A50)</f>
        <v>0050</v>
      </c>
      <c r="B50" s="4" t="str">
        <f>([2]UKBuilding_List!B50)</f>
        <v>Erikson Hall</v>
      </c>
    </row>
    <row r="51" spans="1:2" x14ac:dyDescent="0.25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25">
      <c r="A52" s="3" t="str">
        <f>([2]UKBuilding_List!A52)</f>
        <v>0052</v>
      </c>
      <c r="B52" s="4" t="str">
        <f>([2]UKBuilding_List!B52)</f>
        <v>Terrell Civil Engineering Building</v>
      </c>
    </row>
    <row r="53" spans="1:2" x14ac:dyDescent="0.25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25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25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25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25">
      <c r="A57" s="3" t="str">
        <f>([2]UKBuilding_List!A57)</f>
        <v>0057</v>
      </c>
      <c r="B57" s="4" t="str">
        <f>([2]UKBuilding_List!B57)</f>
        <v>Kinkead Hall</v>
      </c>
    </row>
    <row r="58" spans="1:2" x14ac:dyDescent="0.25">
      <c r="A58" s="3" t="str">
        <f>([2]UKBuilding_List!A58)</f>
        <v>0058</v>
      </c>
      <c r="B58" s="4" t="str">
        <f>([2]UKBuilding_List!B58)</f>
        <v>Bradley Hall</v>
      </c>
    </row>
    <row r="59" spans="1:2" x14ac:dyDescent="0.25">
      <c r="A59" s="3" t="str">
        <f>([2]UKBuilding_List!A59)</f>
        <v>0059</v>
      </c>
      <c r="B59" s="4" t="str">
        <f>([2]UKBuilding_List!B59)</f>
        <v>Bowman Hall</v>
      </c>
    </row>
    <row r="60" spans="1:2" x14ac:dyDescent="0.25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25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25">
      <c r="A62" s="3" t="str">
        <f>([2]UKBuilding_List!A62)</f>
        <v>0064</v>
      </c>
      <c r="B62" s="4" t="str">
        <f>([2]UKBuilding_List!B62)</f>
        <v>Scovell Hall</v>
      </c>
    </row>
    <row r="63" spans="1:2" x14ac:dyDescent="0.25">
      <c r="A63" s="3" t="str">
        <f>([2]UKBuilding_List!A63)</f>
        <v>0065</v>
      </c>
      <c r="B63" s="4" t="str">
        <f>([2]UKBuilding_List!B63)</f>
        <v>Small Animal Lab</v>
      </c>
    </row>
    <row r="64" spans="1:2" x14ac:dyDescent="0.25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25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25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25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25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25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25">
      <c r="A70" s="3" t="str">
        <f>([2]UKBuilding_List!A70)</f>
        <v>0072</v>
      </c>
      <c r="B70" s="4" t="str">
        <f>([2]UKBuilding_List!B70)</f>
        <v>Donovan Hall</v>
      </c>
    </row>
    <row r="71" spans="1:2" x14ac:dyDescent="0.25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25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25">
      <c r="A73" s="3" t="str">
        <f>([2]UKBuilding_List!A73)</f>
        <v>0075</v>
      </c>
      <c r="B73" s="4" t="str">
        <f>([2]UKBuilding_List!B73)</f>
        <v>Kelley Hall</v>
      </c>
    </row>
    <row r="74" spans="1:2" x14ac:dyDescent="0.25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25">
      <c r="A75" s="3" t="str">
        <f>([2]UKBuilding_List!A75)</f>
        <v>0077</v>
      </c>
      <c r="B75" s="4" t="str">
        <f>([2]UKBuilding_List!B75)</f>
        <v>653 Maxwelton Ct</v>
      </c>
    </row>
    <row r="76" spans="1:2" x14ac:dyDescent="0.25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25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25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25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25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25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25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25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25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25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25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25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25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25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25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25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25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25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25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25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25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25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25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25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25">
      <c r="A126" s="3" t="str">
        <f>([2]UKBuilding_List!A126)</f>
        <v>0143</v>
      </c>
      <c r="B126" s="4" t="str">
        <f>([2]UKBuilding_List!B126)</f>
        <v>Blanding II</v>
      </c>
    </row>
    <row r="127" spans="1:2" x14ac:dyDescent="0.25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25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25">
      <c r="A129" s="3" t="str">
        <f>([2]UKBuilding_List!A129)</f>
        <v>0146</v>
      </c>
      <c r="B129" s="4" t="str">
        <f>([2]UKBuilding_List!B129)</f>
        <v>Blanding IV</v>
      </c>
    </row>
    <row r="130" spans="1:2" x14ac:dyDescent="0.25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25">
      <c r="A131" s="3" t="str">
        <f>([2]UKBuilding_List!A131)</f>
        <v>0148</v>
      </c>
      <c r="B131" s="4" t="str">
        <f>([2]UKBuilding_List!B131)</f>
        <v>Kirwan IV</v>
      </c>
    </row>
    <row r="132" spans="1:2" x14ac:dyDescent="0.25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25">
      <c r="A133" s="3" t="str">
        <f>([2]UKBuilding_List!A133)</f>
        <v>0150</v>
      </c>
      <c r="B133" s="4" t="str">
        <f>([2]UKBuilding_List!B133)</f>
        <v>Kirwan III</v>
      </c>
    </row>
    <row r="134" spans="1:2" x14ac:dyDescent="0.25">
      <c r="A134" s="3" t="str">
        <f>([2]UKBuilding_List!A134)</f>
        <v>0151</v>
      </c>
      <c r="B134" s="4" t="str">
        <f>([2]UKBuilding_List!B134)</f>
        <v>Kirwan II</v>
      </c>
    </row>
    <row r="135" spans="1:2" x14ac:dyDescent="0.25">
      <c r="A135" s="3" t="str">
        <f>([2]UKBuilding_List!A135)</f>
        <v>0152</v>
      </c>
      <c r="B135" s="4" t="str">
        <f>([2]UKBuilding_List!B135)</f>
        <v>Kirwan I</v>
      </c>
    </row>
    <row r="136" spans="1:2" x14ac:dyDescent="0.25">
      <c r="A136" s="3" t="str">
        <f>([2]UKBuilding_List!A136)</f>
        <v>0153</v>
      </c>
      <c r="B136" s="4" t="str">
        <f>([2]UKBuilding_List!B136)</f>
        <v>Blanding I</v>
      </c>
    </row>
    <row r="137" spans="1:2" x14ac:dyDescent="0.25">
      <c r="A137" s="3" t="str">
        <f>([2]UKBuilding_List!A137)</f>
        <v>0154</v>
      </c>
      <c r="B137" s="4" t="str">
        <f>([2]UKBuilding_List!B137)</f>
        <v>Head House</v>
      </c>
    </row>
    <row r="138" spans="1:2" x14ac:dyDescent="0.25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25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25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25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25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25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25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25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25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25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25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25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25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25">
      <c r="A151" s="3" t="str">
        <f>([2]UKBuilding_List!A151)</f>
        <v>0171</v>
      </c>
      <c r="B151" s="4" t="str">
        <f>([2]UKBuilding_List!B151)</f>
        <v>Guardhouse College View</v>
      </c>
    </row>
    <row r="152" spans="1:2" x14ac:dyDescent="0.25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25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25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25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25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25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25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25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25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25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25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25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25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25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25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25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25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25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25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25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25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25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25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25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25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25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25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25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25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25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25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25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25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25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25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25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25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25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25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25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25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25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25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25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25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25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25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25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25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25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25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25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25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25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25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25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25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25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25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25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25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25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25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25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25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25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25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25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25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25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25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25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25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25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25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25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25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25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25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25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25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25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25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25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25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25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25">
      <c r="A240" s="3" t="str">
        <f>([2]UKBuilding_List!A240)</f>
        <v>0286</v>
      </c>
      <c r="B240" s="4" t="str">
        <f>([2]UKBuilding_List!B240)</f>
        <v>A.S.T.E.C.C.</v>
      </c>
    </row>
    <row r="241" spans="1:2" x14ac:dyDescent="0.25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25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25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25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25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25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25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25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25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25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25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25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25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25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25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25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25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25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25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25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25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25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25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25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25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25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25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25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25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25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25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25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25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25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25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25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25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25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25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25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25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25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25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25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25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25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25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25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25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25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25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25">
      <c r="A301" s="3" t="str">
        <f>([2]UKBuilding_List!A301)</f>
        <v>0442</v>
      </c>
      <c r="B301" s="4" t="str">
        <f>([2]UKBuilding_List!B301)</f>
        <v>Ligon House</v>
      </c>
    </row>
    <row r="302" spans="1:2" x14ac:dyDescent="0.25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25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25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25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25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25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25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25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25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25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25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25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25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25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25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25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25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25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25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25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25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25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25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25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25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25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25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25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25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25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25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25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25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25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25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25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25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25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25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25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25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25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25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25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25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25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25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25">
      <c r="A349" s="3" t="str">
        <f>([2]UKBuilding_List!A349)</f>
        <v>0602</v>
      </c>
      <c r="B349" s="4" t="str">
        <f>([2]UKBuilding_List!B349)</f>
        <v>Pavilion A</v>
      </c>
    </row>
    <row r="350" spans="1:2" x14ac:dyDescent="0.25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25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25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25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25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25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25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25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25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25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25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25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25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25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25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25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25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25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25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25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25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25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25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2013-01-31T13:18:41Z</dcterms:modified>
</cp:coreProperties>
</file>