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8\"/>
    </mc:Choice>
  </mc:AlternateContent>
  <xr:revisionPtr revIDLastSave="0" documentId="13_ncr:1_{97E1FAD2-F3AF-4225-9881-32845D47072B}" xr6:coauthVersionLast="44" xr6:coauthVersionMax="44" xr10:uidLastSave="{00000000-0000-0000-0000-000000000000}"/>
  <workbookProtection lockStructure="1"/>
  <bookViews>
    <workbookView xWindow="-22185" yWindow="1410" windowWidth="19080" windowHeight="1138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<sst xmlns="http://schemas.openxmlformats.org/spreadsheetml/2006/main" count="69" uniqueCount="58">
  <si>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</si>
  <si>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</si>
  <si>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</si>
  <si>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</si>
  <si>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</si>
  <si>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</si>
  <si>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</si>
  <si>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</si>
  <si>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</si>
  <si>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</si>
  <si>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</si>
  <si>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</si>
  <si>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</si>
  <si>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</si>
  <si>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</si>
  <si>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</si>
  <si>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</si>
  <si>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</si>
  <si>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</si>
  <si>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</si>
  <si>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</si>
  <si>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</si>
  <si>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</si>
  <si>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</si>
  <si>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</si>
  <si>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</si>
  <si>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</si>
  <si>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</si>
  <si>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</si>
  <si>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</si>
  <si>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</si>
  <si>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</si>
  <si>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</si>
  <si>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</si>
  <si>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</si>
  <si>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</si>
  <si>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</si>
  <si>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</si>
  <si>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</si>
  <si>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</si>
  <si>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</si>
  <si>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</si>
  <si>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</si>
  <si>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</si>
  <si>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</si>
  <si>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</si>
  <si>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</si>
  <si>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</si>
  <si>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</si>
  <si>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</si>
  <si>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</si>
  <si>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</si>
  <si>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</si>
  <si>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</si>
  <si>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0098</t>
  </si>
  <si>
    <t>01</t>
  </si>
  <si>
    <t xml:space="preserve"> [0098] Pav WH Fire &amp; Water Damage Repair (FMMC 11271)</t>
  </si>
  <si>
    <r>
      <t xml:space="preserve"> [0098] Pav WH Fire &amp; Water Damage Repair (FMMC 11271)  - </t>
    </r>
    <r>
      <rPr>
        <sz val="11"/>
        <color rgb="FFFF0000"/>
        <rFont val="Calibri"/>
        <family val="2"/>
        <scheme val="minor"/>
      </rPr>
      <t>NO SAP UPDATE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</si>
</sst>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5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 t="str">
            <v>0738</v>
          </cell>
          <cell r="B359">
            <v>738</v>
          </cell>
          <cell r="C359" t="str">
            <v>126 University Ave</v>
          </cell>
          <cell r="D359" t="str">
            <v>126 University Ave</v>
          </cell>
        </row>
        <row r="360">
          <cell r="A360">
            <v>1200</v>
          </cell>
          <cell r="B360">
            <v>1200</v>
          </cell>
          <cell r="C360" t="str">
            <v>Electric Substation #1</v>
          </cell>
          <cell r="D360" t="str">
            <v>Electric Substation #1</v>
          </cell>
        </row>
        <row r="361">
          <cell r="A361">
            <v>1201</v>
          </cell>
          <cell r="B361">
            <v>1201</v>
          </cell>
          <cell r="C361" t="str">
            <v>Electric Substation #3</v>
          </cell>
          <cell r="D361" t="str">
            <v>Electric Substation #3</v>
          </cell>
        </row>
        <row r="362">
          <cell r="A362">
            <v>2100</v>
          </cell>
          <cell r="B362">
            <v>2100</v>
          </cell>
          <cell r="C362" t="str">
            <v>Alpha Chi Omega Sorority</v>
          </cell>
          <cell r="D362" t="str">
            <v>Alpha Chi Omega Sorority</v>
          </cell>
        </row>
        <row r="363">
          <cell r="A363">
            <v>2101</v>
          </cell>
          <cell r="B363">
            <v>2101</v>
          </cell>
          <cell r="C363" t="str">
            <v>Beta Theta Pi Fraternity</v>
          </cell>
          <cell r="D363" t="str">
            <v>Beta Theta Pi Fraternity</v>
          </cell>
        </row>
        <row r="364">
          <cell r="A364">
            <v>2102</v>
          </cell>
          <cell r="B364">
            <v>2102</v>
          </cell>
          <cell r="C364" t="str">
            <v>Kappa Alpha Theta Sorority</v>
          </cell>
          <cell r="D364" t="str">
            <v>New Kappa Alpha Theta Sorority</v>
          </cell>
        </row>
        <row r="365">
          <cell r="A365">
            <v>2103</v>
          </cell>
          <cell r="B365">
            <v>2103</v>
          </cell>
          <cell r="C365" t="str">
            <v>Phi Kappa Tau</v>
          </cell>
          <cell r="D365" t="str">
            <v>Phi Kappa Tau Fraternity</v>
          </cell>
        </row>
        <row r="366">
          <cell r="A366" t="str">
            <v>2255</v>
          </cell>
          <cell r="B366">
            <v>2255</v>
          </cell>
          <cell r="C366" t="str">
            <v>Albert Stewart House</v>
          </cell>
          <cell r="D366" t="str">
            <v>Albert Stewart House</v>
          </cell>
        </row>
        <row r="367">
          <cell r="A367" t="str">
            <v>8633</v>
          </cell>
          <cell r="B367">
            <v>8633</v>
          </cell>
          <cell r="C367" t="str">
            <v>UK HealthCare Good Samaritan Hospital</v>
          </cell>
          <cell r="D367" t="str">
            <v>UK HealthCare Good Samaritan Hospital</v>
          </cell>
        </row>
        <row r="368">
          <cell r="A368" t="str">
            <v>9127</v>
          </cell>
          <cell r="B368">
            <v>9127</v>
          </cell>
          <cell r="C368" t="str">
            <v>1101 S. Limestone</v>
          </cell>
          <cell r="D368" t="str">
            <v>1101 S. Limestone</v>
          </cell>
        </row>
        <row r="369">
          <cell r="A369" t="str">
            <v>9129</v>
          </cell>
          <cell r="B369">
            <v>9129</v>
          </cell>
          <cell r="C369" t="str">
            <v>127 University Ave</v>
          </cell>
          <cell r="D369" t="str">
            <v>127 University Ave</v>
          </cell>
        </row>
        <row r="370">
          <cell r="A370" t="str">
            <v>9363</v>
          </cell>
          <cell r="B370">
            <v>9363</v>
          </cell>
          <cell r="C370" t="str">
            <v>1212 Bath Avenue</v>
          </cell>
          <cell r="D370" t="str">
            <v>1212 Bath Avenue</v>
          </cell>
        </row>
        <row r="371">
          <cell r="A371" t="str">
            <v>9383</v>
          </cell>
          <cell r="B371">
            <v>9383</v>
          </cell>
          <cell r="C371" t="str">
            <v>The CoRE</v>
          </cell>
          <cell r="D371" t="str">
            <v>The CoRE</v>
          </cell>
        </row>
        <row r="372">
          <cell r="A372" t="str">
            <v>9766</v>
          </cell>
          <cell r="B372">
            <v>9766</v>
          </cell>
          <cell r="C372" t="str">
            <v xml:space="preserve">New Equine Analytical Chemistry Lab      </v>
          </cell>
          <cell r="D372" t="str">
            <v>New Equine Lab</v>
          </cell>
        </row>
        <row r="373">
          <cell r="A373" t="str">
            <v>9768</v>
          </cell>
          <cell r="B373">
            <v>9768</v>
          </cell>
          <cell r="C373" t="str">
            <v>531 Wellington Way</v>
          </cell>
          <cell r="D373" t="str">
            <v>531 Wellington Way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9847</v>
          </cell>
          <cell r="B375">
            <v>9847</v>
          </cell>
          <cell r="C375" t="str">
            <v>Polk-Dalton Clinic</v>
          </cell>
          <cell r="D375" t="str">
            <v>Polk-Dalton</v>
          </cell>
        </row>
        <row r="376">
          <cell r="A376" t="str">
            <v>9853</v>
          </cell>
          <cell r="B376">
            <v>9853</v>
          </cell>
          <cell r="C376" t="str">
            <v>Shriners Hospitals for Children Medical Center - Lexington</v>
          </cell>
          <cell r="D376" t="str">
            <v>Shriners Hospitals for Children Medical Center</v>
          </cell>
        </row>
        <row r="377">
          <cell r="A377" t="str">
            <v>9854</v>
          </cell>
        </row>
        <row r="378">
          <cell r="A378" t="str">
            <v>9861</v>
          </cell>
        </row>
        <row r="379">
          <cell r="A379" t="str">
            <v>9873</v>
          </cell>
        </row>
        <row r="380">
          <cell r="A380" t="str">
            <v>9875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I11" sqref="I11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3" t="s">
        <v>54</v>
      </c>
      <c r="C1" s="24"/>
      <c r="D1" s="12"/>
      <c r="E1" s="12"/>
      <c r="F1" s="11" t="s">
        <v>9</v>
      </c>
      <c r="G1" s="16">
        <v>44658</v>
      </c>
    </row>
    <row r="2" spans="1:12" s="1" customFormat="1" ht="30" customHeight="1" x14ac:dyDescent="0.25">
      <c r="A2" s="11" t="s">
        <v>1</v>
      </c>
      <c r="B2" s="25" t="str">
        <f>IFERROR(VLOOKUP(B1,BuildingList!A:B,2,FALSE),"")</f>
        <v>Marylou Whitney and John Hendrickson Cancer Facility for Women</v>
      </c>
      <c r="C2" s="25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8" t="s">
        <v>56</v>
      </c>
      <c r="B4" s="28"/>
      <c r="C4" s="28"/>
      <c r="D4" s="28"/>
      <c r="E4" s="28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6">
        <v>130</v>
      </c>
      <c r="B6" s="27" t="s">
        <v>55</v>
      </c>
      <c r="C6" t="s">
        <v>41</v>
      </c>
      <c r="D6" t="s">
        <v>11</v>
      </c>
      <c r="E6">
        <v>670</v>
      </c>
      <c r="F6">
        <v>668</v>
      </c>
      <c r="G6" t="s">
        <v>50</v>
      </c>
    </row>
    <row r="7" spans="1:12" x14ac:dyDescent="0.25">
      <c r="A7" s="26"/>
      <c r="B7" s="26"/>
    </row>
    <row r="15" spans="1:12" x14ac:dyDescent="0.25">
      <c r="L15" t="s">
        <v>53</v>
      </c>
    </row>
  </sheetData>
  <mergeCells count="3">
    <mergeCell ref="B1:C1"/>
    <mergeCell ref="B2:C2"/>
    <mergeCell ref="A4:E4"/>
  </mergeCells>
  <conditionalFormatting sqref="D1:D3 D5:D500">
    <cfRule type="cellIs" dxfId="4" priority="3" operator="equal">
      <formula>"Yes"</formula>
    </cfRule>
  </conditionalFormatting>
  <conditionalFormatting sqref="G1:G1048576">
    <cfRule type="cellIs" dxfId="3" priority="2" operator="equal">
      <formula>"New Tag Required"</formula>
    </cfRule>
    <cfRule type="cellIs" dxfId="2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activeCell="C15" sqref="C15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7" x14ac:dyDescent="0.25">
      <c r="A1" s="11" t="s">
        <v>0</v>
      </c>
      <c r="B1" s="18" t="str">
        <f>'eBARS Changes'!B1:C1</f>
        <v>0098</v>
      </c>
      <c r="C1" s="12"/>
      <c r="D1" s="11" t="s">
        <v>9</v>
      </c>
      <c r="E1" s="16">
        <f>'eBARS Changes'!G1</f>
        <v>44658</v>
      </c>
    </row>
    <row r="2" spans="1:7" x14ac:dyDescent="0.25">
      <c r="A2" s="11" t="s">
        <v>1</v>
      </c>
      <c r="B2" s="18" t="str">
        <f>'eBARS Changes'!B2:C2</f>
        <v>Marylou Whitney and John Hendrickson Cancer Facility for Women</v>
      </c>
      <c r="C2" s="12"/>
      <c r="D2" s="11" t="s">
        <v>10</v>
      </c>
      <c r="E2" s="17" t="str">
        <f>'eBARS Changes'!G2</f>
        <v>Nicole Kline</v>
      </c>
    </row>
    <row r="4" spans="1:7" s="1" customFormat="1" x14ac:dyDescent="0.25">
      <c r="A4" s="28" t="s">
        <v>57</v>
      </c>
      <c r="B4" s="28"/>
      <c r="C4" s="28"/>
      <c r="D4" s="28"/>
      <c r="E4" s="28"/>
      <c r="F4" s="22"/>
      <c r="G4" s="22"/>
    </row>
    <row r="5" spans="1:7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7" ht="15.75" thickTop="1" x14ac:dyDescent="0.25"/>
    <row r="7" spans="1:7" x14ac:dyDescent="0.25">
      <c r="A7"/>
      <c r="B7"/>
      <c r="C7"/>
    </row>
    <row r="8" spans="1:7" x14ac:dyDescent="0.25">
      <c r="A8"/>
      <c r="B8"/>
      <c r="C8"/>
    </row>
    <row r="9" spans="1:7" x14ac:dyDescent="0.25">
      <c r="A9"/>
      <c r="B9"/>
      <c r="C9"/>
    </row>
    <row r="10" spans="1:7" x14ac:dyDescent="0.25">
      <c r="A10"/>
      <c r="B10"/>
      <c r="C10"/>
    </row>
    <row r="11" spans="1:7" x14ac:dyDescent="0.25">
      <c r="A11"/>
      <c r="B11"/>
      <c r="C11"/>
    </row>
    <row r="12" spans="1:7" x14ac:dyDescent="0.25">
      <c r="A12"/>
      <c r="B12"/>
      <c r="C12"/>
    </row>
    <row r="13" spans="1:7" x14ac:dyDescent="0.25">
      <c r="A13"/>
      <c r="B13"/>
      <c r="C13"/>
    </row>
    <row r="14" spans="1:7" x14ac:dyDescent="0.25">
      <c r="A14"/>
      <c r="B14"/>
      <c r="C14"/>
    </row>
    <row r="15" spans="1:7" x14ac:dyDescent="0.25">
      <c r="A15"/>
      <c r="B15"/>
      <c r="C15"/>
    </row>
    <row r="16" spans="1:7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mergeCells count="1">
    <mergeCell ref="A4:E4"/>
  </mergeCells>
  <conditionalFormatting sqref="G4">
    <cfRule type="cellIs" dxfId="0" priority="1" operator="equal">
      <formula>"Action Required"</formula>
    </cfRule>
    <cfRule type="cellIs" dxfId="1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 t="str">
        <f>([1]UKBuilding_List!A359)</f>
        <v>0738</v>
      </c>
      <c r="B359" s="7" t="str">
        <f>VLOOKUP(A359,[1]UKBuilding_List!$A$1:$D$376,3,FALSE)</f>
        <v>126 University Ave</v>
      </c>
    </row>
    <row r="360" spans="1:2" x14ac:dyDescent="0.25">
      <c r="A360" s="7">
        <f>([1]UKBuilding_List!A360)</f>
        <v>1200</v>
      </c>
      <c r="B360" s="7" t="str">
        <f>VLOOKUP(A360,[1]UKBuilding_List!$A$1:$D$376,3,FALSE)</f>
        <v>Electric Substation #1</v>
      </c>
    </row>
    <row r="361" spans="1:2" x14ac:dyDescent="0.25">
      <c r="A361" s="7">
        <f>([1]UKBuilding_List!A361)</f>
        <v>1201</v>
      </c>
      <c r="B361" s="7" t="str">
        <f>VLOOKUP(A361,[1]UKBuilding_List!$A$1:$D$376,3,FALSE)</f>
        <v>Electric Substation #3</v>
      </c>
    </row>
    <row r="362" spans="1:2" x14ac:dyDescent="0.25">
      <c r="A362" s="7">
        <f>([1]UKBuilding_List!A362)</f>
        <v>2100</v>
      </c>
      <c r="B362" s="7" t="str">
        <f>VLOOKUP(A362,[1]UKBuilding_List!$A$1:$D$376,3,FALSE)</f>
        <v>Alpha Chi Omega Sorority</v>
      </c>
    </row>
    <row r="363" spans="1:2" x14ac:dyDescent="0.25">
      <c r="A363" s="7">
        <f>([1]UKBuilding_List!A363)</f>
        <v>2101</v>
      </c>
      <c r="B363" s="7" t="str">
        <f>VLOOKUP(A363,[1]UKBuilding_List!$A$1:$D$376,3,FALSE)</f>
        <v>Beta Theta Pi Fraternity</v>
      </c>
    </row>
    <row r="364" spans="1:2" x14ac:dyDescent="0.25">
      <c r="A364" s="7">
        <f>([1]UKBuilding_List!A364)</f>
        <v>2102</v>
      </c>
      <c r="B364" s="7" t="str">
        <f>VLOOKUP(A364,[1]UKBuilding_List!$A$1:$D$376,3,FALSE)</f>
        <v>Kappa Alpha Theta Sorority</v>
      </c>
    </row>
    <row r="365" spans="1:2" x14ac:dyDescent="0.25">
      <c r="A365" s="7">
        <f>([1]UKBuilding_List!A365)</f>
        <v>2103</v>
      </c>
      <c r="B365" s="7" t="str">
        <f>VLOOKUP(A365,[1]UKBuilding_List!$A$1:$D$376,3,FALSE)</f>
        <v>Phi Kappa Tau</v>
      </c>
    </row>
    <row r="366" spans="1:2" x14ac:dyDescent="0.25">
      <c r="A366" s="7" t="str">
        <f>([1]UKBuilding_List!A366)</f>
        <v>2255</v>
      </c>
      <c r="B366" s="7" t="str">
        <f>VLOOKUP(A366,[1]UKBuilding_List!$A$1:$D$376,3,FALSE)</f>
        <v>Albert Stewart House</v>
      </c>
    </row>
    <row r="367" spans="1:2" x14ac:dyDescent="0.25">
      <c r="A367" s="7" t="str">
        <f>([1]UKBuilding_List!A367)</f>
        <v>8633</v>
      </c>
      <c r="B367" s="7" t="str">
        <f>VLOOKUP(A367,[1]UKBuilding_List!$A$1:$D$376,3,FALSE)</f>
        <v>UK HealthCare Good Samaritan Hospital</v>
      </c>
    </row>
    <row r="368" spans="1:2" x14ac:dyDescent="0.25">
      <c r="A368" s="7" t="str">
        <f>([1]UKBuilding_List!A368)</f>
        <v>9127</v>
      </c>
      <c r="B368" s="7" t="str">
        <f>VLOOKUP(A368,[1]UKBuilding_List!$A$1:$D$376,3,FALSE)</f>
        <v>1101 S. Limestone</v>
      </c>
    </row>
    <row r="369" spans="1:2" x14ac:dyDescent="0.25">
      <c r="A369" s="7" t="str">
        <f>([1]UKBuilding_List!A369)</f>
        <v>9129</v>
      </c>
      <c r="B369" s="7" t="str">
        <f>VLOOKUP(A369,[1]UKBuilding_List!$A$1:$D$376,3,FALSE)</f>
        <v>127 University Ave</v>
      </c>
    </row>
    <row r="370" spans="1:2" x14ac:dyDescent="0.25">
      <c r="A370" s="7" t="str">
        <f>([1]UKBuilding_List!A370)</f>
        <v>9363</v>
      </c>
      <c r="B370" s="7" t="str">
        <f>VLOOKUP(A370,[1]UKBuilding_List!$A$1:$D$376,3,FALSE)</f>
        <v>1212 Bath Avenue</v>
      </c>
    </row>
    <row r="371" spans="1:2" x14ac:dyDescent="0.25">
      <c r="A371" s="7" t="str">
        <f>([1]UKBuilding_List!A371)</f>
        <v>9383</v>
      </c>
      <c r="B371" s="7" t="str">
        <f>VLOOKUP(A371,[1]UKBuilding_List!$A$1:$D$376,3,FALSE)</f>
        <v>The CoRE</v>
      </c>
    </row>
    <row r="372" spans="1:2" x14ac:dyDescent="0.25">
      <c r="A372" s="7" t="str">
        <f>([1]UKBuilding_List!A372)</f>
        <v>9766</v>
      </c>
      <c r="B372" s="7" t="str">
        <f>VLOOKUP(A372,[1]UKBuilding_List!$A$1:$D$376,3,FALSE)</f>
        <v xml:space="preserve">New Equine Analytical Chemistry Lab      </v>
      </c>
    </row>
    <row r="373" spans="1:2" x14ac:dyDescent="0.25">
      <c r="A373" s="7" t="str">
        <f>([1]UKBuilding_List!A373)</f>
        <v>9768</v>
      </c>
      <c r="B373" s="7" t="str">
        <f>VLOOKUP(A373,[1]UKBuilding_List!$A$1:$D$376,3,FALSE)</f>
        <v>531 Wellington Way</v>
      </c>
    </row>
    <row r="374" spans="1:2" x14ac:dyDescent="0.25">
      <c r="A374" s="7">
        <f>([1]UKBuilding_List!A374)</f>
        <v>9813</v>
      </c>
      <c r="B374" s="7" t="str">
        <f>VLOOKUP(A374,[1]UKBuilding_List!$A$1:$D$376,3,FALSE)</f>
        <v>Child Development Center of the Bluegrass, Inc.</v>
      </c>
    </row>
    <row r="375" spans="1:2" x14ac:dyDescent="0.25">
      <c r="A375" s="7" t="str">
        <f>([1]UKBuilding_List!A375)</f>
        <v>9847</v>
      </c>
      <c r="B375" s="7" t="str">
        <f>VLOOKUP(A375,[1]UKBuilding_List!$A$1:$D$376,3,FALSE)</f>
        <v>Polk-Dalton Clinic</v>
      </c>
    </row>
    <row r="376" spans="1:2" x14ac:dyDescent="0.25">
      <c r="A376" s="7" t="str">
        <f>([1]UKBuilding_List!A376)</f>
        <v>9853</v>
      </c>
      <c r="B376" s="7" t="str">
        <f>VLOOKUP(A376,[1]UKBuilding_List!$A$1:$D$376,3,FALSE)</f>
        <v>Shriners Hospitals for Children Medical Center - Lexington</v>
      </c>
    </row>
    <row r="377" spans="1:2" x14ac:dyDescent="0.25">
      <c r="A377" s="7" t="str">
        <f>([1]UKBuilding_List!A377)</f>
        <v>9854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9861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9873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9875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2022-04-07T18:15:00Z</dcterms:modified>
  <cp:contentStatus/>
</cp:coreProperties>
</file>