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96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7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36" i="1" l="1"/>
  <c r="G36" i="1"/>
  <c r="M36" i="1" l="1"/>
  <c r="K2" i="1" s="1"/>
  <c r="J3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<sst xmlns="http://schemas.openxmlformats.org/spreadsheetml/2006/main" count="174" uniqueCount="104">
  <si>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</si>
  <si>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</si>
  <si>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</si>
  <si>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</si>
  <si>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</si>
  <si>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</si>
  <si>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</si>
  <si>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</si>
  <si>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</si>
  <si>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</si>
  <si>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</si>
  <si>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</si>
  <si>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</si>
  <si>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</si>
  <si>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</si>
  <si>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</si>
  <si>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</si>
  <si>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</si>
  <si>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</si>
  <si>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</si>
  <si>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</si>
  <si>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</si>
  <si>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</si>
  <si>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</si>
  <si>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</si>
  <si>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</si>
  <si>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</si>
  <si>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</si>
  <si>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</si>
  <si>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</si>
  <si>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</si>
  <si>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</si>
  <si>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</si>
  <si>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</si>
  <si>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</si>
  <si>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</si>
  <si>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</si>
  <si>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</si>
  <si>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</si>
  <si>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</si>
  <si>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</si>
  <si>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</si>
  <si>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</si>
  <si>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</si>
  <si>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</si>
  <si>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</si>
  <si>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</si>
  <si>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</si>
  <si>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</si>
  <si>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</si>
  <si>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</si>
  <si>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</si>
  <si>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</si>
  <si>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</si>
  <si>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</si>
  <si>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</si>
  <si>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</si>
  <si>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</si>
  <si>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</si>
  <si>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</si>
  <si>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</si>
  <si>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</si>
  <si>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</si>
  <si>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</si>
  <si>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</si>
  <si>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</si>
  <si>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</si>
  <si>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</si>
  <si>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</si>
  <si>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</si>
  <si>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</si>
  <si>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</si>
  <si>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</si>
  <si>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</si>
  <si>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</si>
  <si>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008</t>
  </si>
  <si>
    <t>00</t>
  </si>
  <si>
    <t>B13</t>
  </si>
  <si>
    <t>B14</t>
  </si>
  <si>
    <t>B15</t>
  </si>
  <si>
    <t>B16</t>
  </si>
  <si>
    <t>B17</t>
  </si>
  <si>
    <t>B18</t>
  </si>
  <si>
    <t>B19</t>
  </si>
  <si>
    <t>B28</t>
  </si>
  <si>
    <t>0096</t>
  </si>
  <si>
    <t>0006</t>
  </si>
  <si>
    <t>LX-0096-00-B0010</t>
  </si>
  <si>
    <t>COMBS CANCER RESEARC - Room B0010</t>
  </si>
  <si>
    <t>LX-0096-00-B0012</t>
  </si>
  <si>
    <t>COMBS CANCER RESEARC - Room B0012</t>
  </si>
  <si>
    <t>LX-0096-00-B0014</t>
  </si>
  <si>
    <t>COMBS CANCER RESEARC - Room B0014</t>
  </si>
  <si>
    <t>LX-0096-00-B0015</t>
  </si>
  <si>
    <t>COMBS CANCER RESEARC - Room B0015</t>
  </si>
  <si>
    <t>LX-0096-00-B0019</t>
  </si>
  <si>
    <t>COMBS CANCER RESEARC - Room B0019</t>
  </si>
  <si>
    <t>LX-0096-00-70</t>
  </si>
  <si>
    <t>COMBS CANCER RESEARC - Room 070</t>
  </si>
  <si>
    <t>LX-0096-00-P0001</t>
  </si>
  <si>
    <t>COMBS CANCER RESEARC - Room P0001</t>
  </si>
  <si>
    <t>now a part of B0013</t>
  </si>
  <si>
    <t>now a part of B0018</t>
  </si>
  <si>
    <t>now a part of B007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</si>
</sst>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quotePrefix="1" applyNumberFormat="1" applyFont="1" applyProtection="1"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90" zoomScaleNormal="90" workbookViewId="0">
      <selection activeCell="G6" sqref="G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85</v>
      </c>
      <c r="C1" s="76"/>
      <c r="F1" s="67" t="s">
        <v>10</v>
      </c>
      <c r="G1" s="18">
        <v>42816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Dorothy Enslow Combs Cancer Research Building</v>
      </c>
      <c r="C2" s="77"/>
      <c r="F2" s="68" t="s">
        <v>12</v>
      </c>
      <c r="G2" s="22" t="s">
        <v>72</v>
      </c>
      <c r="J2" s="15">
        <f>G36-J36</f>
        <v>0</v>
      </c>
      <c r="K2" s="15">
        <f>H36-M36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78" t="s">
        <v>86</v>
      </c>
      <c r="B6" s="78" t="s">
        <v>76</v>
      </c>
      <c r="C6" s="42" t="s">
        <v>22</v>
      </c>
      <c r="D6" s="41" t="s">
        <v>5</v>
      </c>
      <c r="E6" s="50">
        <v>852</v>
      </c>
      <c r="F6" s="41">
        <v>851</v>
      </c>
      <c r="G6" s="50" t="s">
        <v>2</v>
      </c>
      <c r="I6" s="42"/>
      <c r="J6" s="59"/>
      <c r="K6" s="60"/>
      <c r="L6" s="59"/>
      <c r="M6" s="59"/>
      <c r="N6" s="60"/>
      <c r="O6" s="59"/>
    </row>
    <row r="7" spans="1:16" s="41" customFormat="1" x14ac:dyDescent="0.25">
      <c r="A7" s="78" t="s">
        <v>75</v>
      </c>
      <c r="B7" s="78" t="s">
        <v>76</v>
      </c>
      <c r="C7" s="42" t="s">
        <v>22</v>
      </c>
      <c r="D7" s="41" t="s">
        <v>5</v>
      </c>
      <c r="E7" s="50">
        <v>452</v>
      </c>
      <c r="F7" s="41">
        <v>324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25">
      <c r="A8" s="48" t="s">
        <v>77</v>
      </c>
      <c r="B8" s="48" t="s">
        <v>76</v>
      </c>
      <c r="C8" s="42" t="s">
        <v>49</v>
      </c>
      <c r="D8" s="41" t="s">
        <v>5</v>
      </c>
      <c r="E8" s="50">
        <v>618</v>
      </c>
      <c r="F8" s="51">
        <v>1084</v>
      </c>
      <c r="G8" s="50" t="s">
        <v>2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15" customHeight="1" x14ac:dyDescent="0.25">
      <c r="A9" s="48" t="s">
        <v>78</v>
      </c>
      <c r="B9" s="48" t="s">
        <v>76</v>
      </c>
      <c r="C9" s="42" t="s">
        <v>51</v>
      </c>
      <c r="D9" s="41" t="s">
        <v>5</v>
      </c>
      <c r="E9" s="50">
        <v>204</v>
      </c>
      <c r="F9" s="50">
        <v>0</v>
      </c>
      <c r="G9" s="50" t="s">
        <v>2</v>
      </c>
      <c r="H9" s="41" t="s">
        <v>54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>
        <f>IF(H9="No Change","N/A",IF(H9="New Tag Required",Lookup!F:F,IF(H9="Remove Old Sign",Lookup!F:F,IF(H9="N/A","N/A",""))))</f>
        <v>0</v>
      </c>
      <c r="N9" s="60"/>
      <c r="O9" s="59"/>
    </row>
    <row r="10" spans="1:16" s="41" customFormat="1" x14ac:dyDescent="0.25">
      <c r="A10" s="48" t="s">
        <v>79</v>
      </c>
      <c r="B10" s="48" t="s">
        <v>76</v>
      </c>
      <c r="C10" s="42" t="s">
        <v>51</v>
      </c>
      <c r="D10" s="41" t="s">
        <v>5</v>
      </c>
      <c r="E10" s="61">
        <v>137</v>
      </c>
      <c r="F10" s="50">
        <v>0</v>
      </c>
      <c r="G10" s="50" t="s">
        <v>2</v>
      </c>
      <c r="H10" s="41" t="s">
        <v>54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>
        <f>IF(H10="No Change","N/A",IF(H10="New Tag Required",Lookup!F:F,IF(H10="Remove Old Sign",Lookup!F:F,IF(H10="N/A","N/A",""))))</f>
        <v>0</v>
      </c>
      <c r="N10" s="60"/>
      <c r="O10" s="59"/>
    </row>
    <row r="11" spans="1:16" s="41" customFormat="1" x14ac:dyDescent="0.25">
      <c r="A11" s="48" t="s">
        <v>80</v>
      </c>
      <c r="B11" s="48" t="s">
        <v>76</v>
      </c>
      <c r="C11" s="42" t="s">
        <v>49</v>
      </c>
      <c r="D11" s="41" t="s">
        <v>5</v>
      </c>
      <c r="E11" s="50">
        <v>205</v>
      </c>
      <c r="F11" s="61">
        <v>288</v>
      </c>
      <c r="G11" s="50" t="s">
        <v>2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25">
      <c r="A12" s="48" t="s">
        <v>81</v>
      </c>
      <c r="B12" s="48" t="s">
        <v>76</v>
      </c>
      <c r="C12" s="42" t="s">
        <v>49</v>
      </c>
      <c r="D12" s="41" t="s">
        <v>5</v>
      </c>
      <c r="E12" s="50">
        <v>204</v>
      </c>
      <c r="F12" s="50">
        <v>168</v>
      </c>
      <c r="G12" s="50" t="s">
        <v>2</v>
      </c>
      <c r="H12" s="41" t="s">
        <v>13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25">
      <c r="A13" s="48" t="s">
        <v>82</v>
      </c>
      <c r="B13" s="48" t="s">
        <v>76</v>
      </c>
      <c r="C13" s="42" t="s">
        <v>49</v>
      </c>
      <c r="D13" s="41" t="s">
        <v>5</v>
      </c>
      <c r="E13" s="50">
        <v>138</v>
      </c>
      <c r="F13" s="50">
        <v>314</v>
      </c>
      <c r="G13" s="50" t="s">
        <v>2</v>
      </c>
      <c r="H13" s="41" t="s">
        <v>13</v>
      </c>
      <c r="I13" s="42"/>
      <c r="J13" s="59" t="str">
        <f>IF(G13="No Change","N/A",IF(G13="New Tag Required",Lookup!F:F,IF(G13="Remove Old Tag",Lookup!F:F,IF(G13="N/A","N/A",""))))</f>
        <v>N/A</v>
      </c>
      <c r="K13" s="60"/>
      <c r="L13" s="59"/>
      <c r="M13" s="59" t="str">
        <f>IF(H13="No Change","N/A",IF(H13="New Tag Required",Lookup!F:F,IF(H13="Remove Old Sign",Lookup!F:F,IF(H13="N/A","N/A",""))))</f>
        <v>N/A</v>
      </c>
      <c r="N13" s="60"/>
      <c r="O13" s="59"/>
    </row>
    <row r="14" spans="1:16" s="41" customFormat="1" x14ac:dyDescent="0.25">
      <c r="A14" s="48" t="s">
        <v>83</v>
      </c>
      <c r="B14" s="48" t="s">
        <v>76</v>
      </c>
      <c r="C14" s="42" t="s">
        <v>51</v>
      </c>
      <c r="D14" s="41" t="s">
        <v>5</v>
      </c>
      <c r="E14" s="50">
        <v>205</v>
      </c>
      <c r="F14" s="50">
        <v>0</v>
      </c>
      <c r="G14" s="50" t="s">
        <v>2</v>
      </c>
      <c r="H14" s="41" t="s">
        <v>54</v>
      </c>
      <c r="I14" s="42"/>
      <c r="J14" s="59" t="str">
        <f>IF(G14="No Change","N/A",IF(G14="New Tag Required",Lookup!F:F,IF(G14="Remove Old Tag",Lookup!F:F,IF(G14="N/A","N/A",""))))</f>
        <v>N/A</v>
      </c>
      <c r="K14" s="60"/>
      <c r="L14" s="59"/>
      <c r="M14" s="59">
        <f>IF(H14="No Change","N/A",IF(H14="New Tag Required",Lookup!F:F,IF(H14="Remove Old Sign",Lookup!F:F,IF(H14="N/A","N/A",""))))</f>
        <v>0</v>
      </c>
      <c r="N14" s="60"/>
      <c r="O14" s="59"/>
    </row>
    <row r="15" spans="1:16" s="41" customFormat="1" x14ac:dyDescent="0.25">
      <c r="A15" s="62" t="s">
        <v>84</v>
      </c>
      <c r="B15" s="48" t="s">
        <v>76</v>
      </c>
      <c r="C15" s="42" t="s">
        <v>22</v>
      </c>
      <c r="D15" s="41" t="s">
        <v>5</v>
      </c>
      <c r="E15" s="50">
        <v>505</v>
      </c>
      <c r="F15" s="50">
        <v>504</v>
      </c>
      <c r="G15" s="50" t="s">
        <v>2</v>
      </c>
      <c r="H15" s="41" t="s">
        <v>13</v>
      </c>
      <c r="I15" s="42"/>
      <c r="J15" s="59" t="str">
        <f>IF(G15="No Change","N/A",IF(G15="New Tag Required",Lookup!F:F,IF(G15="Remove Old Tag",Lookup!F:F,IF(G15="N/A","N/A",""))))</f>
        <v>N/A</v>
      </c>
      <c r="K15" s="60"/>
      <c r="L15" s="59"/>
      <c r="M15" s="59" t="str">
        <f>IF(H15="No Change","N/A",IF(H15="New Tag Required",Lookup!F:F,IF(H15="Remove Old Sign",Lookup!F:F,IF(H15="N/A","N/A",""))))</f>
        <v>N/A</v>
      </c>
      <c r="N15" s="60"/>
      <c r="O15" s="59"/>
    </row>
    <row r="16" spans="1:16" s="41" customFormat="1" x14ac:dyDescent="0.25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25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25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25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25">
      <c r="A21" s="62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25">
      <c r="A22" s="62"/>
      <c r="B22" s="48"/>
      <c r="C22" s="42"/>
      <c r="E22" s="50"/>
      <c r="F22" s="51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25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3"/>
      <c r="L23" s="42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25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25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3"/>
      <c r="O25" s="42"/>
    </row>
    <row r="26" spans="1:15" s="41" customFormat="1" x14ac:dyDescent="0.25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25">
      <c r="A27" s="62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s="41" customFormat="1" x14ac:dyDescent="0.25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4"/>
      <c r="M30" s="59" t="str">
        <f>IF(H30="No Change","N/A",IF(H30="New Tag Required",Lookup!F:F,IF(H30="Remove Old Sign",Lookup!F:F,IF(H30="N/A","N/A",""))))</f>
        <v/>
      </c>
      <c r="N30" s="64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25">
      <c r="A33" s="56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ht="15.75" thickBot="1" x14ac:dyDescent="0.3">
      <c r="A34" s="56"/>
      <c r="C34" s="11"/>
      <c r="E34" s="30"/>
      <c r="F34" s="30"/>
      <c r="G34" s="30"/>
      <c r="K34" s="32"/>
      <c r="N34" s="32"/>
    </row>
    <row r="35" spans="1:14" ht="45" x14ac:dyDescent="0.25">
      <c r="A35" s="56"/>
      <c r="C35" s="11"/>
      <c r="E35" s="30"/>
      <c r="F35" s="30"/>
      <c r="G35" s="73" t="s">
        <v>45</v>
      </c>
      <c r="H35" s="74" t="s">
        <v>46</v>
      </c>
      <c r="J35" s="75" t="s">
        <v>40</v>
      </c>
      <c r="K35" s="10"/>
      <c r="L35" s="10"/>
      <c r="M35" s="75" t="s">
        <v>41</v>
      </c>
    </row>
    <row r="36" spans="1:14" ht="15.75" thickBot="1" x14ac:dyDescent="0.3">
      <c r="A36" s="56"/>
      <c r="C36" s="11"/>
      <c r="E36" s="30"/>
      <c r="F36" s="30"/>
      <c r="G36" s="14">
        <f>COUNTIF(G7:G35,"New Tag Required")</f>
        <v>0</v>
      </c>
      <c r="H36" s="13">
        <f>COUNTIF(H7:H35,"New Sign Required")</f>
        <v>0</v>
      </c>
      <c r="J36" s="12">
        <f>COUNTIF(J7:J35,"Installed")</f>
        <v>0</v>
      </c>
      <c r="K36" s="10"/>
      <c r="L36" s="10"/>
      <c r="M36" s="12">
        <f>COUNTIF(M7:M35,"Installed")</f>
        <v>0</v>
      </c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6"/>
      <c r="C43" s="11"/>
      <c r="E43" s="30"/>
      <c r="F43" s="30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3"/>
      <c r="G45" s="30"/>
    </row>
    <row r="46" spans="1:14" x14ac:dyDescent="0.25">
      <c r="A46" s="57"/>
      <c r="C46" s="11"/>
      <c r="E46" s="30"/>
      <c r="F46" s="34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6"/>
      <c r="C48" s="11"/>
      <c r="E48" s="30"/>
      <c r="F48" s="33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1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6"/>
      <c r="C56" s="11"/>
      <c r="E56" s="30"/>
      <c r="F56" s="30"/>
      <c r="G56" s="30"/>
    </row>
    <row r="57" spans="1:7" x14ac:dyDescent="0.25">
      <c r="A57" s="56"/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202" spans="3:3" x14ac:dyDescent="0.25">
      <c r="C20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">
    <cfRule type="containsText" dxfId="64" priority="133" operator="containsText" text="New Tag Required">
      <formula>NOT(ISERROR(SEARCH("New Tag Required",G41)))</formula>
    </cfRule>
  </conditionalFormatting>
  <conditionalFormatting sqref="D41:D101 D7 D9">
    <cfRule type="containsText" dxfId="63" priority="132" operator="containsText" text="Yes">
      <formula>NOT(ISERROR(SEARCH("Yes",D7)))</formula>
    </cfRule>
  </conditionalFormatting>
  <conditionalFormatting sqref="H41:H101 H202:H423">
    <cfRule type="containsText" dxfId="62" priority="120" operator="containsText" text="New Sign Required">
      <formula>NOT(ISERROR(SEARCH("New Sign Required",H41)))</formula>
    </cfRule>
  </conditionalFormatting>
  <conditionalFormatting sqref="G41:G101">
    <cfRule type="containsText" dxfId="61" priority="119" operator="containsText" text="Action Required">
      <formula>NOT(ISERROR(SEARCH("Action Required",G41)))</formula>
    </cfRule>
  </conditionalFormatting>
  <conditionalFormatting sqref="H41:H101">
    <cfRule type="containsText" dxfId="60" priority="118" operator="containsText" text="Action Required">
      <formula>NOT(ISERROR(SEARCH("Action Required",H41)))</formula>
    </cfRule>
  </conditionalFormatting>
  <conditionalFormatting sqref="G7 G11:G34 G37:G40">
    <cfRule type="containsText" dxfId="59" priority="60" operator="containsText" text="New Tag Required">
      <formula>NOT(ISERROR(SEARCH("New Tag Required",G7)))</formula>
    </cfRule>
  </conditionalFormatting>
  <conditionalFormatting sqref="D11:D40">
    <cfRule type="containsText" dxfId="58" priority="59" operator="containsText" text="Yes">
      <formula>NOT(ISERROR(SEARCH("Yes",D11)))</formula>
    </cfRule>
  </conditionalFormatting>
  <conditionalFormatting sqref="H7 H11:H34 H37:H40">
    <cfRule type="containsText" dxfId="57" priority="58" operator="containsText" text="New Sign Required">
      <formula>NOT(ISERROR(SEARCH("New Sign Required",H7)))</formula>
    </cfRule>
  </conditionalFormatting>
  <conditionalFormatting sqref="G7 G11:G34 G37:G40">
    <cfRule type="containsText" dxfId="56" priority="57" operator="containsText" text="Action Required">
      <formula>NOT(ISERROR(SEARCH("Action Required",G7)))</formula>
    </cfRule>
  </conditionalFormatting>
  <conditionalFormatting sqref="H7 H11:H34 H37:H40">
    <cfRule type="containsText" dxfId="55" priority="56" operator="containsText" text="Action Required">
      <formula>NOT(ISERROR(SEARCH("Action Required",H7)))</formula>
    </cfRule>
  </conditionalFormatting>
  <conditionalFormatting sqref="G7">
    <cfRule type="containsText" dxfId="54" priority="55" operator="containsText" text="New Tag Required">
      <formula>NOT(ISERROR(SEARCH("New Tag Required",G7)))</formula>
    </cfRule>
  </conditionalFormatting>
  <conditionalFormatting sqref="D7">
    <cfRule type="containsText" dxfId="53" priority="54" operator="containsText" text="Yes">
      <formula>NOT(ISERROR(SEARCH("Yes",D7)))</formula>
    </cfRule>
  </conditionalFormatting>
  <conditionalFormatting sqref="G7">
    <cfRule type="containsText" dxfId="52" priority="53" operator="containsText" text="Action Required">
      <formula>NOT(ISERROR(SEARCH("Action Required",G7)))</formula>
    </cfRule>
  </conditionalFormatting>
  <conditionalFormatting sqref="D102:D201">
    <cfRule type="containsText" dxfId="51" priority="52" operator="containsText" text="Yes">
      <formula>NOT(ISERROR(SEARCH("Yes",D102)))</formula>
    </cfRule>
  </conditionalFormatting>
  <conditionalFormatting sqref="H102:H201">
    <cfRule type="containsText" dxfId="50" priority="51" operator="containsText" text="New Sign Required">
      <formula>NOT(ISERROR(SEARCH("New Sign Required",H102)))</formula>
    </cfRule>
  </conditionalFormatting>
  <conditionalFormatting sqref="G102:G201">
    <cfRule type="containsText" dxfId="49" priority="50" operator="containsText" text="Action Required">
      <formula>NOT(ISERROR(SEARCH("Action Required",G102)))</formula>
    </cfRule>
  </conditionalFormatting>
  <conditionalFormatting sqref="H102:H201">
    <cfRule type="containsText" dxfId="48" priority="49" operator="containsText" text="Action Required">
      <formula>NOT(ISERROR(SEARCH("Action Required",H102)))</formula>
    </cfRule>
  </conditionalFormatting>
  <conditionalFormatting sqref="D10">
    <cfRule type="containsText" dxfId="47" priority="46" operator="containsText" text="Yes">
      <formula>NOT(ISERROR(SEARCH("Yes",D10)))</formula>
    </cfRule>
  </conditionalFormatting>
  <conditionalFormatting sqref="D8">
    <cfRule type="containsText" dxfId="46" priority="35" operator="containsText" text="Yes">
      <formula>NOT(ISERROR(SEARCH("Yes",D8)))</formula>
    </cfRule>
  </conditionalFormatting>
  <conditionalFormatting sqref="G8">
    <cfRule type="containsText" dxfId="45" priority="34" operator="containsText" text="New Tag Required">
      <formula>NOT(ISERROR(SEARCH("New Tag Required",G8)))</formula>
    </cfRule>
  </conditionalFormatting>
  <conditionalFormatting sqref="H8">
    <cfRule type="containsText" dxfId="44" priority="33" operator="containsText" text="New Sign Required">
      <formula>NOT(ISERROR(SEARCH("New Sign Required",H8)))</formula>
    </cfRule>
  </conditionalFormatting>
  <conditionalFormatting sqref="G8">
    <cfRule type="containsText" dxfId="43" priority="32" operator="containsText" text="Action Required">
      <formula>NOT(ISERROR(SEARCH("Action Required",G8)))</formula>
    </cfRule>
  </conditionalFormatting>
  <conditionalFormatting sqref="H8">
    <cfRule type="containsText" dxfId="42" priority="31" operator="containsText" text="Action Required">
      <formula>NOT(ISERROR(SEARCH("Action Required",H8)))</formula>
    </cfRule>
  </conditionalFormatting>
  <conditionalFormatting sqref="G9">
    <cfRule type="containsText" dxfId="41" priority="30" operator="containsText" text="New Tag Required">
      <formula>NOT(ISERROR(SEARCH("New Tag Required",G9)))</formula>
    </cfRule>
  </conditionalFormatting>
  <conditionalFormatting sqref="H9">
    <cfRule type="containsText" dxfId="40" priority="29" operator="containsText" text="New Sign Required">
      <formula>NOT(ISERROR(SEARCH("New Sign Required",H9)))</formula>
    </cfRule>
  </conditionalFormatting>
  <conditionalFormatting sqref="G9">
    <cfRule type="containsText" dxfId="39" priority="28" operator="containsText" text="Action Required">
      <formula>NOT(ISERROR(SEARCH("Action Required",G9)))</formula>
    </cfRule>
  </conditionalFormatting>
  <conditionalFormatting sqref="H9">
    <cfRule type="containsText" dxfId="38" priority="27" operator="containsText" text="Action Required">
      <formula>NOT(ISERROR(SEARCH("Action Required",H9)))</formula>
    </cfRule>
  </conditionalFormatting>
  <conditionalFormatting sqref="J2:N2">
    <cfRule type="cellIs" dxfId="37" priority="26" operator="notEqual">
      <formula>0</formula>
    </cfRule>
  </conditionalFormatting>
  <conditionalFormatting sqref="J6:J33">
    <cfRule type="cellIs" dxfId="36" priority="25" operator="equal">
      <formula>0</formula>
    </cfRule>
  </conditionalFormatting>
  <conditionalFormatting sqref="M6:M33">
    <cfRule type="cellIs" dxfId="35" priority="24" operator="equal">
      <formula>0</formula>
    </cfRule>
  </conditionalFormatting>
  <conditionalFormatting sqref="J6:J33 M6:M33">
    <cfRule type="cellIs" dxfId="34" priority="21" operator="equal">
      <formula>"In Progress"</formula>
    </cfRule>
    <cfRule type="cellIs" dxfId="33" priority="22" operator="equal">
      <formula>"Log Issues"</formula>
    </cfRule>
    <cfRule type="cellIs" dxfId="32" priority="23" operator="equal">
      <formula>"N/A"</formula>
    </cfRule>
  </conditionalFormatting>
  <conditionalFormatting sqref="K6:L16">
    <cfRule type="expression" dxfId="31" priority="20">
      <formula>$J6="Log Issues"</formula>
    </cfRule>
  </conditionalFormatting>
  <conditionalFormatting sqref="N6:N16">
    <cfRule type="expression" dxfId="30" priority="19">
      <formula>$M6="Log Issues"</formula>
    </cfRule>
  </conditionalFormatting>
  <conditionalFormatting sqref="G10">
    <cfRule type="containsText" dxfId="29" priority="18" operator="containsText" text="New Tag Required">
      <formula>NOT(ISERROR(SEARCH("New Tag Required",G10)))</formula>
    </cfRule>
  </conditionalFormatting>
  <conditionalFormatting sqref="H10">
    <cfRule type="containsText" dxfId="28" priority="17" operator="containsText" text="New Sign Required">
      <formula>NOT(ISERROR(SEARCH("New Sign Required",H10)))</formula>
    </cfRule>
  </conditionalFormatting>
  <conditionalFormatting sqref="G10">
    <cfRule type="containsText" dxfId="27" priority="16" operator="containsText" text="Action Required">
      <formula>NOT(ISERROR(SEARCH("Action Required",G10)))</formula>
    </cfRule>
  </conditionalFormatting>
  <conditionalFormatting sqref="H10">
    <cfRule type="containsText" dxfId="26" priority="15" operator="containsText" text="Action Required">
      <formula>NOT(ISERROR(SEARCH("Action Required",H10)))</formula>
    </cfRule>
  </conditionalFormatting>
  <conditionalFormatting sqref="H1:H5 H7:H1048576">
    <cfRule type="containsText" dxfId="25" priority="13" operator="containsText" text="Remove Old Sign">
      <formula>NOT(ISERROR(SEARCH("Remove Old Sign",H1)))</formula>
    </cfRule>
    <cfRule type="containsText" dxfId="24" priority="14" operator="containsText" text="Move Sign to New Location">
      <formula>NOT(ISERROR(SEARCH("Move Sign to New Location",H1)))</formula>
    </cfRule>
  </conditionalFormatting>
  <conditionalFormatting sqref="G1:G5 G7:G1048576">
    <cfRule type="containsText" dxfId="23" priority="12" operator="containsText" text="Remove Old Tag">
      <formula>NOT(ISERROR(SEARCH("Remove Old Tag",G1)))</formula>
    </cfRule>
  </conditionalFormatting>
  <conditionalFormatting sqref="D6">
    <cfRule type="containsText" dxfId="22" priority="11" operator="containsText" text="Yes">
      <formula>NOT(ISERROR(SEARCH("Yes",D6)))</formula>
    </cfRule>
  </conditionalFormatting>
  <conditionalFormatting sqref="G6">
    <cfRule type="containsText" dxfId="21" priority="10" operator="containsText" text="New Tag Required">
      <formula>NOT(ISERROR(SEARCH("New Tag Required",G6)))</formula>
    </cfRule>
  </conditionalFormatting>
  <conditionalFormatting sqref="H6">
    <cfRule type="containsText" dxfId="20" priority="9" operator="containsText" text="New Sign Required">
      <formula>NOT(ISERROR(SEARCH("New Sign Required",H6)))</formula>
    </cfRule>
  </conditionalFormatting>
  <conditionalFormatting sqref="G6">
    <cfRule type="containsText" dxfId="19" priority="8" operator="containsText" text="Action Required">
      <formula>NOT(ISERROR(SEARCH("Action Required",G6)))</formula>
    </cfRule>
  </conditionalFormatting>
  <conditionalFormatting sqref="H6">
    <cfRule type="containsText" dxfId="18" priority="7" operator="containsText" text="Action Required">
      <formula>NOT(ISERROR(SEARCH("Action Required",H6)))</formula>
    </cfRule>
  </conditionalFormatting>
  <conditionalFormatting sqref="G6">
    <cfRule type="containsText" dxfId="17" priority="6" operator="containsText" text="New Tag Required">
      <formula>NOT(ISERROR(SEARCH("New Tag Required",G6)))</formula>
    </cfRule>
  </conditionalFormatting>
  <conditionalFormatting sqref="D6">
    <cfRule type="containsText" dxfId="16" priority="5" operator="containsText" text="Yes">
      <formula>NOT(ISERROR(SEARCH("Yes",D6)))</formula>
    </cfRule>
  </conditionalFormatting>
  <conditionalFormatting sqref="G6">
    <cfRule type="containsText" dxfId="15" priority="4" operator="containsText" text="Action Required">
      <formula>NOT(ISERROR(SEARCH("Action Required",G6)))</formula>
    </cfRule>
  </conditionalFormatting>
  <conditionalFormatting sqref="H6">
    <cfRule type="containsText" dxfId="14" priority="2" operator="containsText" text="Remove Old Sign">
      <formula>NOT(ISERROR(SEARCH("Remove Old Sign",H6)))</formula>
    </cfRule>
    <cfRule type="containsText" dxfId="13" priority="3" operator="containsText" text="Move Sign to New Location">
      <formula>NOT(ISERROR(SEARCH("Move Sign to New Location",H6)))</formula>
    </cfRule>
  </conditionalFormatting>
  <conditionalFormatting sqref="G6">
    <cfRule type="containsText" dxfId="12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D6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  <x14:dataValidation type="list" allowBlank="1" showInputMessage="1">
          <x14:formula1>
            <xm:f>Lookup!$E$1:$E$19</xm:f>
          </x14:formula1>
          <xm:sqref>C6:C201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4"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4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0096</v>
      </c>
      <c r="C1" s="39"/>
      <c r="D1" s="17" t="s">
        <v>10</v>
      </c>
      <c r="E1" s="40">
        <f>'KD Changes'!G1</f>
        <v>42816</v>
      </c>
    </row>
    <row r="2" spans="1:10" ht="15" customHeight="1" x14ac:dyDescent="0.25">
      <c r="A2" s="43" t="s">
        <v>8</v>
      </c>
      <c r="B2" s="44" t="str">
        <f>VLOOKUP(B1,[1]BuildingList!A:B,2,FALSE)</f>
        <v>Dorothy Enslow Combs Cancer Research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87</v>
      </c>
      <c r="B6" s="80" t="s">
        <v>88</v>
      </c>
      <c r="C6" s="41" t="s">
        <v>74</v>
      </c>
      <c r="G6" s="29"/>
      <c r="H6" s="29"/>
      <c r="I6" s="41"/>
      <c r="J6" s="41"/>
    </row>
    <row r="7" spans="1:10" x14ac:dyDescent="0.25">
      <c r="A7" s="79" t="s">
        <v>89</v>
      </c>
      <c r="B7" s="80" t="s">
        <v>90</v>
      </c>
      <c r="C7" s="41" t="s">
        <v>74</v>
      </c>
      <c r="E7" s="41" t="s">
        <v>103</v>
      </c>
      <c r="G7" s="29"/>
      <c r="H7" s="29"/>
      <c r="I7" s="41"/>
      <c r="J7" s="41"/>
    </row>
    <row r="8" spans="1:10" ht="15" customHeight="1" x14ac:dyDescent="0.25">
      <c r="A8" s="79" t="s">
        <v>91</v>
      </c>
      <c r="B8" s="80" t="s">
        <v>92</v>
      </c>
      <c r="C8" s="41" t="s">
        <v>74</v>
      </c>
      <c r="E8" s="41" t="s">
        <v>101</v>
      </c>
      <c r="G8" s="29"/>
      <c r="H8" s="29"/>
      <c r="I8" s="41"/>
      <c r="J8" s="41"/>
    </row>
    <row r="9" spans="1:10" x14ac:dyDescent="0.25">
      <c r="A9" s="79" t="s">
        <v>93</v>
      </c>
      <c r="B9" s="80" t="s">
        <v>94</v>
      </c>
      <c r="C9" s="41" t="s">
        <v>74</v>
      </c>
      <c r="E9" s="41" t="s">
        <v>101</v>
      </c>
      <c r="G9" s="29"/>
      <c r="H9" s="29"/>
      <c r="I9" s="41"/>
      <c r="J9" s="41"/>
    </row>
    <row r="10" spans="1:10" x14ac:dyDescent="0.25">
      <c r="A10" s="79" t="s">
        <v>95</v>
      </c>
      <c r="B10" s="80" t="s">
        <v>96</v>
      </c>
      <c r="C10" s="41" t="s">
        <v>74</v>
      </c>
      <c r="E10" s="41" t="s">
        <v>102</v>
      </c>
      <c r="F10" s="50"/>
      <c r="G10" s="29"/>
      <c r="H10" s="29"/>
    </row>
    <row r="11" spans="1:10" x14ac:dyDescent="0.25">
      <c r="A11" s="79" t="s">
        <v>99</v>
      </c>
      <c r="B11" s="80" t="s">
        <v>100</v>
      </c>
      <c r="C11" s="41" t="s">
        <v>74</v>
      </c>
      <c r="F11" s="50"/>
      <c r="G11" s="29"/>
      <c r="H11" s="29"/>
    </row>
    <row r="12" spans="1:10" x14ac:dyDescent="0.25">
      <c r="A12" s="79" t="s">
        <v>97</v>
      </c>
      <c r="B12" s="80" t="s">
        <v>98</v>
      </c>
      <c r="C12" s="41" t="s">
        <v>64</v>
      </c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1"/>
      <c r="B31" s="41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49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52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49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55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A55" s="49"/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2017-03-23T16:51:46Z</dcterms:modified>
</cp:coreProperties>
</file>