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9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Changes'!$A$1:$I$23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H30" i="1" l="1"/>
  <c r="G30" i="1"/>
  <c r="M30" i="1" l="1"/>
  <c r="K2" i="1" s="1"/>
  <c r="J30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<sst xmlns="http://schemas.openxmlformats.org/spreadsheetml/2006/main" count="124" uniqueCount="88">
  <si>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</si>
  <si>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</si>
  <si>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</si>
  <si>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</si>
  <si>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</si>
  <si>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</si>
  <si>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</si>
  <si>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</si>
  <si>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</si>
  <si>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</si>
  <si>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</si>
  <si>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</si>
  <si>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</si>
  <si>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</si>
  <si>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</si>
  <si>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</si>
  <si>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</si>
  <si>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</si>
  <si>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</si>
  <si>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</si>
  <si>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</si>
  <si>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</si>
  <si>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</si>
  <si>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</si>
  <si>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</si>
  <si>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</si>
  <si>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</si>
  <si>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</si>
  <si>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</si>
  <si>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</si>
  <si>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</si>
  <si>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</si>
  <si>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</si>
  <si>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</si>
  <si>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</si>
  <si>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</si>
  <si>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</si>
  <si>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</si>
  <si>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</si>
  <si>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</si>
  <si>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</si>
  <si>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</si>
  <si>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</si>
  <si>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</si>
  <si>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</si>
  <si>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</si>
  <si>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</si>
  <si>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</si>
  <si>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</si>
  <si>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</si>
  <si>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</si>
  <si>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</si>
  <si>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</si>
  <si>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</si>
  <si>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</si>
  <si>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</si>
  <si>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</si>
  <si>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</si>
  <si>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</si>
  <si>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</si>
  <si>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</si>
  <si>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</si>
  <si>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</si>
  <si>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</si>
  <si>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</si>
  <si>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</si>
  <si>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</si>
  <si>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</si>
  <si>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</si>
  <si>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</si>
  <si>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</si>
  <si>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</si>
  <si>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</si>
  <si>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</si>
  <si>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</si>
  <si>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</si>
  <si>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</si>
  <si>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</si>
  <si>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CC415W</t>
  </si>
  <si>
    <t>CC416A</t>
  </si>
  <si>
    <t>CC418</t>
  </si>
  <si>
    <t>CC420</t>
  </si>
  <si>
    <t>CC420A</t>
  </si>
  <si>
    <t>04</t>
  </si>
  <si>
    <t>0093</t>
  </si>
  <si>
    <t>CC416</t>
  </si>
  <si>
    <t>changes did not impact SAP</t>
  </si>
  <si>
    <t>The below changes are for a 2016 renovation #7525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</si>
</sst>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0" fontId="24" fillId="0" borderId="0" xfId="43" applyFont="1" applyAlignment="1" applyProtection="1">
      <protection locked="0"/>
    </xf>
    <xf numFmtId="0" fontId="20" fillId="0" borderId="0" xfId="0" applyFont="1" applyAlignment="1" applyProtection="1">
      <protection locked="0"/>
    </xf>
    <xf numFmtId="0" fontId="24" fillId="0" borderId="0" xfId="42" applyFont="1" applyAlignme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  <xf numFmtId="49" fontId="20" fillId="38" borderId="20" xfId="0" applyNumberFormat="1" applyFont="1" applyFill="1" applyBorder="1" applyAlignment="1" applyProtection="1">
      <alignment horizontal="center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 t="str">
            <v>9777</v>
          </cell>
          <cell r="B364">
            <v>9777</v>
          </cell>
          <cell r="C364" t="str">
            <v>114 Conn Terrace</v>
          </cell>
          <cell r="D364" t="str">
            <v>114 Conn Terrace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9"/>
  <sheetViews>
    <sheetView tabSelected="1" zoomScale="90" zoomScaleNormal="90" workbookViewId="0">
      <selection activeCell="A4" sqref="A4:E4"/>
    </sheetView>
  </sheetViews>
  <sheetFormatPr defaultColWidth="9.140625" defaultRowHeight="15.75" x14ac:dyDescent="0.25"/>
  <cols>
    <col min="1" max="1" width="10.7109375" style="43" customWidth="1"/>
    <col min="2" max="2" width="10.7109375" style="15" customWidth="1"/>
    <col min="3" max="3" width="38.7109375" style="13" customWidth="1"/>
    <col min="4" max="8" width="1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55" customFormat="1" ht="78.75" x14ac:dyDescent="0.25">
      <c r="A1" s="37" t="s">
        <v>7</v>
      </c>
      <c r="B1" s="84" t="s">
        <v>84</v>
      </c>
      <c r="C1" s="84"/>
      <c r="D1" s="56"/>
      <c r="E1" s="56"/>
      <c r="F1" s="52" t="s">
        <v>10</v>
      </c>
      <c r="G1" s="69">
        <v>43665</v>
      </c>
      <c r="H1" s="56"/>
      <c r="I1" s="56"/>
      <c r="J1" s="50" t="s">
        <v>33</v>
      </c>
      <c r="K1" s="50" t="s">
        <v>34</v>
      </c>
      <c r="L1" s="51"/>
      <c r="M1" s="51"/>
      <c r="N1" s="51"/>
      <c r="O1" s="58" t="s">
        <v>35</v>
      </c>
      <c r="P1" s="59" t="s">
        <v>47</v>
      </c>
    </row>
    <row r="2" spans="1:17" s="55" customFormat="1" ht="32.25" thickBot="1" x14ac:dyDescent="0.3">
      <c r="A2" s="37" t="s">
        <v>8</v>
      </c>
      <c r="B2" s="85" t="str">
        <f>VLOOKUP(B1,BuildingList!A:B,2,FALSE)</f>
        <v>Ben F. Roach Cancer Care Facility</v>
      </c>
      <c r="C2" s="85"/>
      <c r="D2" s="56"/>
      <c r="E2" s="56"/>
      <c r="F2" s="52" t="s">
        <v>12</v>
      </c>
      <c r="G2" s="70" t="s">
        <v>69</v>
      </c>
      <c r="H2" s="56"/>
      <c r="I2" s="56"/>
      <c r="J2" s="53">
        <f>G30-J30</f>
        <v>2</v>
      </c>
      <c r="K2" s="53">
        <f>H30-M30</f>
        <v>0</v>
      </c>
      <c r="L2" s="54"/>
      <c r="M2" s="54"/>
      <c r="N2" s="54"/>
      <c r="O2" s="60"/>
      <c r="P2" s="61"/>
    </row>
    <row r="3" spans="1:17" s="55" customFormat="1" x14ac:dyDescent="0.25">
      <c r="A3" s="57"/>
      <c r="B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7" s="55" customFormat="1" x14ac:dyDescent="0.25">
      <c r="A4" s="86" t="s">
        <v>87</v>
      </c>
      <c r="B4" s="86"/>
      <c r="C4" s="86"/>
      <c r="D4" s="86"/>
      <c r="E4" s="8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7" s="68" customFormat="1" ht="30.75" thickBot="1" x14ac:dyDescent="0.3">
      <c r="A5" s="66" t="s">
        <v>19</v>
      </c>
      <c r="B5" s="67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8" t="s">
        <v>17</v>
      </c>
      <c r="J5" s="38" t="s">
        <v>36</v>
      </c>
      <c r="K5" s="38" t="s">
        <v>37</v>
      </c>
      <c r="L5" s="38" t="s">
        <v>38</v>
      </c>
      <c r="M5" s="38" t="s">
        <v>39</v>
      </c>
      <c r="N5" s="38" t="s">
        <v>37</v>
      </c>
      <c r="O5" s="38" t="s">
        <v>38</v>
      </c>
    </row>
    <row r="6" spans="1:17" s="24" customFormat="1" ht="30" customHeight="1" thickTop="1" x14ac:dyDescent="0.25">
      <c r="A6" s="81" t="s">
        <v>78</v>
      </c>
      <c r="B6" s="62" t="s">
        <v>83</v>
      </c>
      <c r="C6" s="11" t="s">
        <v>49</v>
      </c>
      <c r="D6" s="71" t="s">
        <v>5</v>
      </c>
      <c r="E6" s="11">
        <v>1463</v>
      </c>
      <c r="F6" s="11">
        <v>1514</v>
      </c>
      <c r="G6" s="11" t="s">
        <v>2</v>
      </c>
      <c r="H6" s="11"/>
      <c r="I6" s="11"/>
      <c r="J6" s="13"/>
      <c r="K6" s="13"/>
      <c r="L6" s="13"/>
      <c r="M6" s="13"/>
      <c r="N6" s="13"/>
      <c r="O6" s="13"/>
      <c r="P6" s="13"/>
      <c r="Q6" s="13"/>
    </row>
    <row r="7" spans="1:17" s="24" customFormat="1" ht="30" customHeight="1" x14ac:dyDescent="0.25">
      <c r="A7" s="82" t="s">
        <v>85</v>
      </c>
      <c r="B7" s="62" t="s">
        <v>83</v>
      </c>
      <c r="C7" s="11" t="s">
        <v>49</v>
      </c>
      <c r="D7" s="71" t="s">
        <v>5</v>
      </c>
      <c r="E7" s="25">
        <v>328</v>
      </c>
      <c r="F7" s="25">
        <v>337</v>
      </c>
      <c r="G7" s="11" t="s">
        <v>2</v>
      </c>
      <c r="H7" s="11"/>
      <c r="I7" s="11"/>
      <c r="J7" s="13"/>
      <c r="K7" s="13"/>
      <c r="L7" s="13"/>
      <c r="M7" s="13"/>
      <c r="N7" s="13"/>
      <c r="O7" s="13"/>
      <c r="P7" s="13"/>
      <c r="Q7" s="13"/>
    </row>
    <row r="8" spans="1:17" s="24" customFormat="1" ht="15" customHeight="1" x14ac:dyDescent="0.25">
      <c r="A8" s="82" t="s">
        <v>79</v>
      </c>
      <c r="B8" s="62" t="s">
        <v>83</v>
      </c>
      <c r="C8" s="11" t="s">
        <v>49</v>
      </c>
      <c r="D8" s="71" t="s">
        <v>5</v>
      </c>
      <c r="E8" s="25">
        <v>111</v>
      </c>
      <c r="F8" s="25">
        <v>116</v>
      </c>
      <c r="G8" s="11" t="s">
        <v>3</v>
      </c>
      <c r="H8" s="11"/>
      <c r="I8" s="25"/>
      <c r="J8" s="32"/>
      <c r="K8" s="33"/>
      <c r="L8" s="30"/>
      <c r="M8" s="32"/>
      <c r="N8" s="33"/>
      <c r="O8" s="32"/>
    </row>
    <row r="9" spans="1:17" s="24" customFormat="1" ht="15" customHeight="1" x14ac:dyDescent="0.25">
      <c r="A9" s="83" t="s">
        <v>80</v>
      </c>
      <c r="B9" s="30" t="s">
        <v>83</v>
      </c>
      <c r="C9" s="11" t="s">
        <v>49</v>
      </c>
      <c r="D9" s="71" t="s">
        <v>6</v>
      </c>
      <c r="E9" s="25">
        <v>175</v>
      </c>
      <c r="F9" s="25">
        <v>175</v>
      </c>
      <c r="G9" s="11" t="s">
        <v>3</v>
      </c>
      <c r="H9" s="25"/>
      <c r="I9" s="25"/>
      <c r="J9" s="32"/>
      <c r="K9" s="33"/>
      <c r="L9" s="30"/>
      <c r="M9" s="32"/>
      <c r="N9" s="33"/>
      <c r="O9" s="32"/>
    </row>
    <row r="10" spans="1:17" s="24" customFormat="1" x14ac:dyDescent="0.25">
      <c r="A10" s="83" t="s">
        <v>81</v>
      </c>
      <c r="B10" s="30" t="s">
        <v>83</v>
      </c>
      <c r="C10" s="11" t="s">
        <v>22</v>
      </c>
      <c r="D10" s="71" t="s">
        <v>5</v>
      </c>
      <c r="E10" s="25">
        <v>335</v>
      </c>
      <c r="F10" s="25">
        <v>333</v>
      </c>
      <c r="G10" s="11" t="s">
        <v>2</v>
      </c>
      <c r="H10" s="25"/>
      <c r="I10" s="25"/>
      <c r="J10" s="32"/>
      <c r="K10" s="33"/>
      <c r="L10" s="30"/>
      <c r="M10" s="32"/>
      <c r="N10" s="33"/>
      <c r="O10" s="32"/>
    </row>
    <row r="11" spans="1:17" s="24" customFormat="1" ht="15" customHeight="1" x14ac:dyDescent="0.25">
      <c r="A11" s="83" t="s">
        <v>82</v>
      </c>
      <c r="B11" s="30" t="s">
        <v>83</v>
      </c>
      <c r="C11" s="11" t="s">
        <v>49</v>
      </c>
      <c r="D11" s="71" t="s">
        <v>5</v>
      </c>
      <c r="E11" s="25">
        <v>110</v>
      </c>
      <c r="F11" s="25">
        <v>114</v>
      </c>
      <c r="G11" s="11" t="s">
        <v>3</v>
      </c>
      <c r="H11" s="25"/>
      <c r="J11" s="32"/>
      <c r="K11" s="33"/>
      <c r="L11" s="34"/>
      <c r="M11" s="32"/>
      <c r="N11" s="33"/>
      <c r="O11" s="32"/>
    </row>
    <row r="12" spans="1:17" s="24" customFormat="1" x14ac:dyDescent="0.25">
      <c r="A12" s="46"/>
      <c r="B12" s="30"/>
      <c r="C12" s="25"/>
      <c r="D12" s="72"/>
      <c r="E12" s="25"/>
      <c r="F12" s="25"/>
      <c r="G12" s="25"/>
      <c r="H12" s="25"/>
      <c r="I12" s="25"/>
      <c r="J12" s="32"/>
      <c r="K12" s="35"/>
      <c r="L12" s="25"/>
      <c r="M12" s="32"/>
      <c r="N12" s="35"/>
      <c r="O12" s="25"/>
    </row>
    <row r="13" spans="1:17" s="24" customFormat="1" x14ac:dyDescent="0.25">
      <c r="A13" s="46"/>
      <c r="B13" s="30"/>
      <c r="C13" s="25"/>
      <c r="D13" s="72"/>
      <c r="E13" s="25"/>
      <c r="F13" s="25"/>
      <c r="G13" s="25"/>
      <c r="H13" s="25"/>
      <c r="I13" s="25"/>
      <c r="J13" s="32"/>
      <c r="K13" s="35"/>
      <c r="L13" s="25"/>
      <c r="M13" s="32"/>
      <c r="N13" s="35"/>
      <c r="O13" s="25"/>
    </row>
    <row r="14" spans="1:17" s="24" customFormat="1" x14ac:dyDescent="0.25">
      <c r="A14" s="46"/>
      <c r="B14" s="30"/>
      <c r="C14" s="25"/>
      <c r="D14" s="72"/>
      <c r="E14" s="25"/>
      <c r="F14" s="25"/>
      <c r="G14" s="25"/>
      <c r="H14" s="25"/>
      <c r="I14" s="25"/>
      <c r="J14" s="32"/>
      <c r="K14" s="35"/>
      <c r="L14" s="25"/>
      <c r="M14" s="32"/>
      <c r="N14" s="35"/>
      <c r="O14" s="25"/>
    </row>
    <row r="15" spans="1:17" s="24" customFormat="1" x14ac:dyDescent="0.25">
      <c r="A15" s="46"/>
      <c r="B15" s="30"/>
      <c r="C15" s="25"/>
      <c r="D15" s="72"/>
      <c r="E15" s="25"/>
      <c r="F15" s="25"/>
      <c r="G15" s="25"/>
      <c r="H15" s="25"/>
      <c r="I15" s="25"/>
      <c r="J15" s="32"/>
      <c r="K15" s="35"/>
      <c r="L15" s="25"/>
      <c r="N15" s="35"/>
      <c r="O15" s="25"/>
    </row>
    <row r="16" spans="1:17" s="24" customFormat="1" x14ac:dyDescent="0.25">
      <c r="A16" s="43"/>
      <c r="B16" s="30"/>
      <c r="C16" s="25"/>
      <c r="D16" s="72"/>
      <c r="E16" s="25"/>
      <c r="F16" s="25"/>
      <c r="G16" s="25"/>
      <c r="H16" s="25"/>
      <c r="I16" s="25"/>
      <c r="J16" s="32"/>
      <c r="K16" s="35"/>
      <c r="L16" s="25"/>
      <c r="M16" s="32"/>
      <c r="N16" s="35"/>
      <c r="O16" s="25"/>
    </row>
    <row r="17" spans="1:14" s="24" customFormat="1" x14ac:dyDescent="0.25">
      <c r="A17" s="45"/>
      <c r="B17" s="30"/>
      <c r="C17" s="25"/>
      <c r="D17" s="72"/>
      <c r="E17" s="25"/>
      <c r="F17" s="25"/>
      <c r="G17" s="25"/>
      <c r="H17" s="25"/>
      <c r="I17" s="25"/>
      <c r="J17" s="32"/>
      <c r="K17" s="35"/>
      <c r="L17" s="25"/>
      <c r="M17" s="32"/>
      <c r="N17" s="36"/>
    </row>
    <row r="18" spans="1:14" x14ac:dyDescent="0.25">
      <c r="B18" s="30"/>
      <c r="C18" s="25"/>
      <c r="D18" s="72"/>
      <c r="E18" s="73"/>
      <c r="F18" s="73"/>
      <c r="G18" s="25"/>
      <c r="H18" s="25"/>
      <c r="I18" s="25"/>
      <c r="J18" s="32"/>
      <c r="K18" s="35"/>
      <c r="L18" s="25"/>
      <c r="M18" s="32"/>
      <c r="N18" s="19"/>
    </row>
    <row r="19" spans="1:14" x14ac:dyDescent="0.25">
      <c r="B19" s="30"/>
      <c r="C19" s="25"/>
      <c r="D19" s="72"/>
      <c r="E19" s="25"/>
      <c r="F19" s="25"/>
      <c r="G19" s="25"/>
      <c r="H19" s="25"/>
      <c r="I19" s="25"/>
      <c r="J19" s="32"/>
      <c r="K19" s="35"/>
      <c r="L19" s="25"/>
      <c r="M19" s="32"/>
      <c r="N19" s="19"/>
    </row>
    <row r="20" spans="1:14" x14ac:dyDescent="0.25">
      <c r="B20" s="30"/>
      <c r="C20" s="25"/>
      <c r="D20" s="72"/>
      <c r="E20" s="25"/>
      <c r="F20" s="25"/>
      <c r="G20" s="25"/>
      <c r="H20" s="25"/>
      <c r="I20" s="25"/>
      <c r="J20" s="32"/>
      <c r="K20" s="36"/>
      <c r="L20" s="24"/>
      <c r="M20" s="32"/>
      <c r="N20" s="19"/>
    </row>
    <row r="21" spans="1:14" x14ac:dyDescent="0.25">
      <c r="A21" s="47"/>
      <c r="B21" s="30"/>
      <c r="C21" s="25"/>
      <c r="D21" s="72"/>
      <c r="E21" s="25"/>
      <c r="F21" s="25"/>
      <c r="G21" s="25"/>
      <c r="H21" s="25"/>
      <c r="I21" s="25"/>
      <c r="J21" s="10"/>
      <c r="K21" s="19"/>
      <c r="M21" s="10"/>
      <c r="N21" s="19"/>
    </row>
    <row r="22" spans="1:14" x14ac:dyDescent="0.25">
      <c r="A22" s="46"/>
      <c r="B22" s="30"/>
      <c r="C22" s="25"/>
      <c r="D22" s="72"/>
      <c r="E22" s="25"/>
      <c r="F22" s="25"/>
      <c r="G22" s="25"/>
      <c r="H22" s="25"/>
      <c r="I22" s="25"/>
      <c r="J22" s="10"/>
      <c r="K22" s="19"/>
      <c r="M22" s="10"/>
    </row>
    <row r="23" spans="1:14" x14ac:dyDescent="0.25">
      <c r="A23" s="46"/>
      <c r="B23" s="30"/>
      <c r="C23" s="25"/>
      <c r="D23" s="72"/>
      <c r="E23" s="25"/>
      <c r="F23" s="25"/>
      <c r="G23" s="25"/>
      <c r="H23" s="25"/>
      <c r="I23" s="25"/>
      <c r="J23" s="10"/>
      <c r="K23" s="19"/>
      <c r="M23" s="10"/>
    </row>
    <row r="24" spans="1:14" x14ac:dyDescent="0.25">
      <c r="A24" s="46"/>
      <c r="B24" s="30"/>
      <c r="C24" s="25"/>
      <c r="D24" s="72"/>
      <c r="E24" s="25"/>
      <c r="F24" s="25"/>
      <c r="G24" s="25"/>
      <c r="H24" s="25"/>
      <c r="I24" s="25"/>
      <c r="K24" s="19"/>
    </row>
    <row r="25" spans="1:14" x14ac:dyDescent="0.25">
      <c r="A25" s="46"/>
      <c r="B25" s="30"/>
      <c r="C25" s="25"/>
      <c r="D25" s="72"/>
      <c r="E25" s="25"/>
      <c r="F25" s="25"/>
      <c r="G25" s="25"/>
      <c r="H25" s="25"/>
      <c r="I25" s="25"/>
    </row>
    <row r="26" spans="1:14" x14ac:dyDescent="0.25">
      <c r="A26" s="46"/>
      <c r="B26" s="30"/>
      <c r="C26" s="25"/>
      <c r="D26" s="72"/>
      <c r="E26" s="25"/>
      <c r="F26" s="25"/>
      <c r="G26" s="25"/>
      <c r="H26" s="25"/>
      <c r="I26" s="25"/>
    </row>
    <row r="27" spans="1:14" x14ac:dyDescent="0.25">
      <c r="A27" s="46"/>
      <c r="B27" s="30"/>
      <c r="C27" s="25"/>
      <c r="D27" s="72"/>
      <c r="E27" s="25"/>
      <c r="F27" s="25"/>
      <c r="G27" s="25"/>
      <c r="H27" s="25"/>
      <c r="I27" s="25"/>
    </row>
    <row r="28" spans="1:14" ht="16.5" thickBot="1" x14ac:dyDescent="0.3">
      <c r="A28" s="44"/>
      <c r="C28" s="11"/>
    </row>
    <row r="29" spans="1:14" ht="30" x14ac:dyDescent="0.25">
      <c r="A29" s="44"/>
      <c r="C29" s="11"/>
      <c r="G29" s="74" t="s">
        <v>45</v>
      </c>
      <c r="H29" s="75" t="s">
        <v>46</v>
      </c>
      <c r="J29" s="39" t="s">
        <v>40</v>
      </c>
      <c r="K29" s="10"/>
      <c r="L29" s="10"/>
      <c r="M29" s="39" t="s">
        <v>41</v>
      </c>
    </row>
    <row r="30" spans="1:14" ht="16.5" thickBot="1" x14ac:dyDescent="0.3">
      <c r="A30" s="44"/>
      <c r="C30" s="11"/>
      <c r="G30" s="76">
        <f>COUNTIF(G9:G29,"New Tag Required")</f>
        <v>2</v>
      </c>
      <c r="H30" s="77">
        <f>COUNTIF(H9:H29,"New Sign Required")</f>
        <v>0</v>
      </c>
      <c r="J30" s="12">
        <f>COUNTIF(J6:J29,"Installed")</f>
        <v>0</v>
      </c>
      <c r="K30" s="10"/>
      <c r="L30" s="10"/>
      <c r="M30" s="12">
        <f>COUNTIF(M6:M29,"Installed")</f>
        <v>0</v>
      </c>
    </row>
    <row r="31" spans="1:14" x14ac:dyDescent="0.25">
      <c r="A31" s="48"/>
      <c r="C31" s="11"/>
      <c r="F31" s="78"/>
    </row>
    <row r="32" spans="1:14" x14ac:dyDescent="0.25">
      <c r="A32" s="48"/>
      <c r="C32" s="11"/>
      <c r="F32" s="78"/>
    </row>
    <row r="33" spans="1:6" x14ac:dyDescent="0.25">
      <c r="A33" s="48"/>
      <c r="C33" s="11"/>
      <c r="F33" s="79"/>
    </row>
    <row r="34" spans="1:6" x14ac:dyDescent="0.25">
      <c r="A34" s="44"/>
      <c r="C34" s="11"/>
      <c r="F34" s="78"/>
    </row>
    <row r="35" spans="1:6" x14ac:dyDescent="0.25">
      <c r="A35" s="44"/>
      <c r="C35" s="11"/>
      <c r="F35" s="78"/>
    </row>
    <row r="36" spans="1:6" x14ac:dyDescent="0.25">
      <c r="A36" s="49"/>
      <c r="C36" s="11"/>
    </row>
    <row r="37" spans="1:6" x14ac:dyDescent="0.25">
      <c r="A37" s="49"/>
      <c r="C37" s="11"/>
    </row>
    <row r="38" spans="1:6" x14ac:dyDescent="0.25">
      <c r="A38" s="49"/>
      <c r="C38" s="11"/>
    </row>
    <row r="39" spans="1:6" x14ac:dyDescent="0.25">
      <c r="A39" s="49"/>
      <c r="C39" s="11"/>
    </row>
    <row r="40" spans="1:6" x14ac:dyDescent="0.25">
      <c r="A40" s="49"/>
      <c r="C40" s="11"/>
      <c r="F40" s="80"/>
    </row>
    <row r="41" spans="1:6" x14ac:dyDescent="0.25">
      <c r="A41" s="49"/>
      <c r="C41" s="11"/>
    </row>
    <row r="42" spans="1:6" x14ac:dyDescent="0.25">
      <c r="A42" s="49"/>
      <c r="C42" s="11"/>
    </row>
    <row r="43" spans="1:6" x14ac:dyDescent="0.25">
      <c r="A43" s="44"/>
      <c r="C43" s="11"/>
    </row>
    <row r="44" spans="1:6" x14ac:dyDescent="0.25">
      <c r="A44" s="44"/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189" spans="3:3" x14ac:dyDescent="0.25">
      <c r="C189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3">
    <mergeCell ref="B1:C1"/>
    <mergeCell ref="B2:C2"/>
    <mergeCell ref="A4:E4"/>
  </mergeCells>
  <conditionalFormatting sqref="G31:G42 G16:G27 G12:G14">
    <cfRule type="containsText" dxfId="85" priority="335" operator="containsText" text="New Tag Required">
      <formula>NOT(ISERROR(SEARCH("New Tag Required",G12)))</formula>
    </cfRule>
  </conditionalFormatting>
  <conditionalFormatting sqref="D16:D88 D12:D14">
    <cfRule type="containsText" dxfId="84" priority="334" operator="containsText" text="Yes">
      <formula>NOT(ISERROR(SEARCH("Yes",D12)))</formula>
    </cfRule>
  </conditionalFormatting>
  <conditionalFormatting sqref="H31:H88 H189:H410 H16:H27 H11:H14">
    <cfRule type="containsText" dxfId="83" priority="322" operator="containsText" text="New Sign Required">
      <formula>NOT(ISERROR(SEARCH("New Sign Required",H11)))</formula>
    </cfRule>
  </conditionalFormatting>
  <conditionalFormatting sqref="G31:G88 G16:H27 G12:H14 H11">
    <cfRule type="containsText" dxfId="82" priority="321" operator="containsText" text="Action Required">
      <formula>NOT(ISERROR(SEARCH("Action Required",G11)))</formula>
    </cfRule>
  </conditionalFormatting>
  <conditionalFormatting sqref="H31:H88">
    <cfRule type="containsText" dxfId="81" priority="320" operator="containsText" text="Action Required">
      <formula>NOT(ISERROR(SEARCH("Action Required",H31)))</formula>
    </cfRule>
  </conditionalFormatting>
  <conditionalFormatting sqref="G28">
    <cfRule type="containsText" dxfId="80" priority="262" operator="containsText" text="New Tag Required">
      <formula>NOT(ISERROR(SEARCH("New Tag Required",G28)))</formula>
    </cfRule>
  </conditionalFormatting>
  <conditionalFormatting sqref="H28">
    <cfRule type="containsText" dxfId="79" priority="260" operator="containsText" text="New Sign Required">
      <formula>NOT(ISERROR(SEARCH("New Sign Required",H28)))</formula>
    </cfRule>
  </conditionalFormatting>
  <conditionalFormatting sqref="G28">
    <cfRule type="containsText" dxfId="78" priority="259" operator="containsText" text="Action Required">
      <formula>NOT(ISERROR(SEARCH("Action Required",G28)))</formula>
    </cfRule>
  </conditionalFormatting>
  <conditionalFormatting sqref="H28">
    <cfRule type="containsText" dxfId="77" priority="258" operator="containsText" text="Action Required">
      <formula>NOT(ISERROR(SEARCH("Action Required",H28)))</formula>
    </cfRule>
  </conditionalFormatting>
  <conditionalFormatting sqref="D89:D188">
    <cfRule type="containsText" dxfId="76" priority="254" operator="containsText" text="Yes">
      <formula>NOT(ISERROR(SEARCH("Yes",D89)))</formula>
    </cfRule>
  </conditionalFormatting>
  <conditionalFormatting sqref="H89:H188">
    <cfRule type="containsText" dxfId="75" priority="253" operator="containsText" text="New Sign Required">
      <formula>NOT(ISERROR(SEARCH("New Sign Required",H89)))</formula>
    </cfRule>
  </conditionalFormatting>
  <conditionalFormatting sqref="G89:G188">
    <cfRule type="containsText" dxfId="74" priority="252" operator="containsText" text="Action Required">
      <formula>NOT(ISERROR(SEARCH("Action Required",G89)))</formula>
    </cfRule>
  </conditionalFormatting>
  <conditionalFormatting sqref="H89:H188">
    <cfRule type="containsText" dxfId="73" priority="251" operator="containsText" text="Action Required">
      <formula>NOT(ISERROR(SEARCH("Action Required",H89)))</formula>
    </cfRule>
  </conditionalFormatting>
  <conditionalFormatting sqref="J2:N2">
    <cfRule type="cellIs" dxfId="72" priority="228" operator="notEqual">
      <formula>0</formula>
    </cfRule>
  </conditionalFormatting>
  <conditionalFormatting sqref="J16:J23 J8:J14">
    <cfRule type="cellIs" dxfId="71" priority="227" operator="equal">
      <formula>0</formula>
    </cfRule>
  </conditionalFormatting>
  <conditionalFormatting sqref="M16:M23 M8:M14">
    <cfRule type="cellIs" dxfId="70" priority="226" operator="equal">
      <formula>0</formula>
    </cfRule>
  </conditionalFormatting>
  <conditionalFormatting sqref="M16:M23 J16:J23 M8:M14 J8:J14">
    <cfRule type="cellIs" dxfId="69" priority="223" operator="equal">
      <formula>"In Progress"</formula>
    </cfRule>
    <cfRule type="cellIs" dxfId="68" priority="224" operator="equal">
      <formula>"Log Issues"</formula>
    </cfRule>
    <cfRule type="cellIs" dxfId="67" priority="225" operator="equal">
      <formula>"N/A"</formula>
    </cfRule>
  </conditionalFormatting>
  <conditionalFormatting sqref="K12:L12 K8:K11">
    <cfRule type="expression" dxfId="66" priority="222">
      <formula>$J8="Log Issues"</formula>
    </cfRule>
  </conditionalFormatting>
  <conditionalFormatting sqref="H1:H5 H16:H1048576 H11:H14">
    <cfRule type="containsText" dxfId="65" priority="215" operator="containsText" text="Remove Old Sign">
      <formula>NOT(ISERROR(SEARCH("Remove Old Sign",H1)))</formula>
    </cfRule>
    <cfRule type="containsText" dxfId="64" priority="216" operator="containsText" text="Move Sign to New Location">
      <formula>NOT(ISERROR(SEARCH("Move Sign to New Location",H1)))</formula>
    </cfRule>
  </conditionalFormatting>
  <conditionalFormatting sqref="G1:G5 G16:G1048576 G12:G14">
    <cfRule type="containsText" dxfId="63" priority="214" operator="containsText" text="Remove Old Tag">
      <formula>NOT(ISERROR(SEARCH("Remove Old Tag",G1)))</formula>
    </cfRule>
  </conditionalFormatting>
  <conditionalFormatting sqref="H9">
    <cfRule type="containsText" dxfId="62" priority="178" operator="containsText" text="New Sign Required">
      <formula>NOT(ISERROR(SEARCH("New Sign Required",H9)))</formula>
    </cfRule>
  </conditionalFormatting>
  <conditionalFormatting sqref="H9">
    <cfRule type="containsText" dxfId="61" priority="176" operator="containsText" text="Action Required">
      <formula>NOT(ISERROR(SEARCH("Action Required",H9)))</formula>
    </cfRule>
  </conditionalFormatting>
  <conditionalFormatting sqref="H9">
    <cfRule type="containsText" dxfId="60" priority="171" operator="containsText" text="Remove Old Sign">
      <formula>NOT(ISERROR(SEARCH("Remove Old Sign",H9)))</formula>
    </cfRule>
    <cfRule type="containsText" dxfId="59" priority="172" operator="containsText" text="Move Sign to New Location">
      <formula>NOT(ISERROR(SEARCH("Move Sign to New Location",H9)))</formula>
    </cfRule>
  </conditionalFormatting>
  <conditionalFormatting sqref="D12">
    <cfRule type="containsText" dxfId="58" priority="168" operator="containsText" text="Yes">
      <formula>NOT(ISERROR(SEARCH("Yes",D12)))</formula>
    </cfRule>
  </conditionalFormatting>
  <conditionalFormatting sqref="H11">
    <cfRule type="containsText" dxfId="57" priority="152" operator="containsText" text="New Tag Required">
      <formula>NOT(ISERROR(SEARCH("New Tag Required",H11)))</formula>
    </cfRule>
  </conditionalFormatting>
  <conditionalFormatting sqref="H11">
    <cfRule type="containsText" dxfId="56" priority="151" operator="containsText" text="Action Required">
      <formula>NOT(ISERROR(SEARCH("Action Required",H11)))</formula>
    </cfRule>
  </conditionalFormatting>
  <conditionalFormatting sqref="H11">
    <cfRule type="containsText" dxfId="55" priority="150" operator="containsText" text="New Tag Required">
      <formula>NOT(ISERROR(SEARCH("New Tag Required",H11)))</formula>
    </cfRule>
  </conditionalFormatting>
  <conditionalFormatting sqref="H11">
    <cfRule type="containsText" dxfId="54" priority="149" operator="containsText" text="Action Required">
      <formula>NOT(ISERROR(SEARCH("Action Required",H11)))</formula>
    </cfRule>
  </conditionalFormatting>
  <conditionalFormatting sqref="H11">
    <cfRule type="containsText" dxfId="53" priority="148" operator="containsText" text="Remove Old Tag">
      <formula>NOT(ISERROR(SEARCH("Remove Old Tag",H11)))</formula>
    </cfRule>
  </conditionalFormatting>
  <conditionalFormatting sqref="H10">
    <cfRule type="containsText" dxfId="52" priority="136" operator="containsText" text="New Tag Required">
      <formula>NOT(ISERROR(SEARCH("New Tag Required",H10)))</formula>
    </cfRule>
  </conditionalFormatting>
  <conditionalFormatting sqref="H10">
    <cfRule type="containsText" dxfId="51" priority="135" operator="containsText" text="Action Required">
      <formula>NOT(ISERROR(SEARCH("Action Required",H10)))</formula>
    </cfRule>
  </conditionalFormatting>
  <conditionalFormatting sqref="H10">
    <cfRule type="containsText" dxfId="50" priority="134" operator="containsText" text="New Tag Required">
      <formula>NOT(ISERROR(SEARCH("New Tag Required",H10)))</formula>
    </cfRule>
  </conditionalFormatting>
  <conditionalFormatting sqref="H10">
    <cfRule type="containsText" dxfId="49" priority="133" operator="containsText" text="Action Required">
      <formula>NOT(ISERROR(SEARCH("Action Required",H10)))</formula>
    </cfRule>
  </conditionalFormatting>
  <conditionalFormatting sqref="H10">
    <cfRule type="containsText" dxfId="48" priority="132" operator="containsText" text="Remove Old Tag">
      <formula>NOT(ISERROR(SEARCH("Remove Old Tag",H10)))</formula>
    </cfRule>
  </conditionalFormatting>
  <conditionalFormatting sqref="N8">
    <cfRule type="expression" dxfId="47" priority="339">
      <formula>$M10="Log Issues"</formula>
    </cfRule>
  </conditionalFormatting>
  <conditionalFormatting sqref="J10">
    <cfRule type="cellIs" dxfId="46" priority="91" operator="equal">
      <formula>0</formula>
    </cfRule>
  </conditionalFormatting>
  <conditionalFormatting sqref="M10">
    <cfRule type="cellIs" dxfId="45" priority="90" operator="equal">
      <formula>0</formula>
    </cfRule>
  </conditionalFormatting>
  <conditionalFormatting sqref="J10 M10">
    <cfRule type="cellIs" dxfId="44" priority="87" operator="equal">
      <formula>"In Progress"</formula>
    </cfRule>
    <cfRule type="cellIs" dxfId="43" priority="88" operator="equal">
      <formula>"Log Issues"</formula>
    </cfRule>
    <cfRule type="cellIs" dxfId="42" priority="89" operator="equal">
      <formula>"N/A"</formula>
    </cfRule>
  </conditionalFormatting>
  <conditionalFormatting sqref="H10">
    <cfRule type="containsText" dxfId="41" priority="77" operator="containsText" text="New Tag Required">
      <formula>NOT(ISERROR(SEARCH("New Tag Required",H10)))</formula>
    </cfRule>
  </conditionalFormatting>
  <conditionalFormatting sqref="H10">
    <cfRule type="containsText" dxfId="40" priority="76" operator="containsText" text="Action Required">
      <formula>NOT(ISERROR(SEARCH("Action Required",H10)))</formula>
    </cfRule>
  </conditionalFormatting>
  <conditionalFormatting sqref="H10">
    <cfRule type="containsText" dxfId="39" priority="75" operator="containsText" text="New Tag Required">
      <formula>NOT(ISERROR(SEARCH("New Tag Required",H10)))</formula>
    </cfRule>
  </conditionalFormatting>
  <conditionalFormatting sqref="H10">
    <cfRule type="containsText" dxfId="38" priority="74" operator="containsText" text="Action Required">
      <formula>NOT(ISERROR(SEARCH("Action Required",H10)))</formula>
    </cfRule>
  </conditionalFormatting>
  <conditionalFormatting sqref="H10">
    <cfRule type="containsText" dxfId="37" priority="73" operator="containsText" text="Remove Old Tag">
      <formula>NOT(ISERROR(SEARCH("Remove Old Tag",H10)))</formula>
    </cfRule>
  </conditionalFormatting>
  <conditionalFormatting sqref="H9">
    <cfRule type="containsText" dxfId="36" priority="56" operator="containsText" text="New Tag Required">
      <formula>NOT(ISERROR(SEARCH("New Tag Required",H9)))</formula>
    </cfRule>
  </conditionalFormatting>
  <conditionalFormatting sqref="H9">
    <cfRule type="containsText" dxfId="35" priority="55" operator="containsText" text="Action Required">
      <formula>NOT(ISERROR(SEARCH("Action Required",H9)))</formula>
    </cfRule>
  </conditionalFormatting>
  <conditionalFormatting sqref="H9">
    <cfRule type="containsText" dxfId="34" priority="54" operator="containsText" text="New Tag Required">
      <formula>NOT(ISERROR(SEARCH("New Tag Required",H9)))</formula>
    </cfRule>
  </conditionalFormatting>
  <conditionalFormatting sqref="H9">
    <cfRule type="containsText" dxfId="33" priority="53" operator="containsText" text="Action Required">
      <formula>NOT(ISERROR(SEARCH("Action Required",H9)))</formula>
    </cfRule>
  </conditionalFormatting>
  <conditionalFormatting sqref="H9">
    <cfRule type="containsText" dxfId="32" priority="52" operator="containsText" text="Remove Old Tag">
      <formula>NOT(ISERROR(SEARCH("Remove Old Tag",H9)))</formula>
    </cfRule>
  </conditionalFormatting>
  <conditionalFormatting sqref="G6 G8:G11">
    <cfRule type="containsText" dxfId="31" priority="33" operator="containsText" text="New Tag Required">
      <formula>NOT(ISERROR(SEARCH("New Tag Required",G6)))</formula>
    </cfRule>
  </conditionalFormatting>
  <conditionalFormatting sqref="G6 G8:G11">
    <cfRule type="containsText" dxfId="30" priority="32" operator="containsText" text="Action Required">
      <formula>NOT(ISERROR(SEARCH("Action Required",G6)))</formula>
    </cfRule>
  </conditionalFormatting>
  <conditionalFormatting sqref="G6 G8:G11">
    <cfRule type="containsText" dxfId="29" priority="31" operator="containsText" text="Remove Old Tag">
      <formula>NOT(ISERROR(SEARCH("Remove Old Tag",G6)))</formula>
    </cfRule>
  </conditionalFormatting>
  <conditionalFormatting sqref="H6:H8">
    <cfRule type="containsText" dxfId="28" priority="27" operator="containsText" text="New Sign Required">
      <formula>NOT(ISERROR(SEARCH("New Sign Required",H6)))</formula>
    </cfRule>
  </conditionalFormatting>
  <conditionalFormatting sqref="H6:H8">
    <cfRule type="containsText" dxfId="27" priority="26" operator="containsText" text="Action Required">
      <formula>NOT(ISERROR(SEARCH("Action Required",H6)))</formula>
    </cfRule>
  </conditionalFormatting>
  <conditionalFormatting sqref="H6:H8">
    <cfRule type="containsText" dxfId="26" priority="24" operator="containsText" text="Remove Old Sign">
      <formula>NOT(ISERROR(SEARCH("Remove Old Sign",H6)))</formula>
    </cfRule>
    <cfRule type="containsText" dxfId="25" priority="25" operator="containsText" text="Move Sign to New Location">
      <formula>NOT(ISERROR(SEARCH("Move Sign to New Location",H6)))</formula>
    </cfRule>
  </conditionalFormatting>
  <conditionalFormatting sqref="G15">
    <cfRule type="containsText" dxfId="24" priority="19" operator="containsText" text="New Tag Required">
      <formula>NOT(ISERROR(SEARCH("New Tag Required",G15)))</formula>
    </cfRule>
  </conditionalFormatting>
  <conditionalFormatting sqref="D15">
    <cfRule type="containsText" dxfId="23" priority="18" operator="containsText" text="Yes">
      <formula>NOT(ISERROR(SEARCH("Yes",D15)))</formula>
    </cfRule>
  </conditionalFormatting>
  <conditionalFormatting sqref="H15">
    <cfRule type="containsText" dxfId="22" priority="17" operator="containsText" text="New Sign Required">
      <formula>NOT(ISERROR(SEARCH("New Sign Required",H15)))</formula>
    </cfRule>
  </conditionalFormatting>
  <conditionalFormatting sqref="G15:H15">
    <cfRule type="containsText" dxfId="21" priority="16" operator="containsText" text="Action Required">
      <formula>NOT(ISERROR(SEARCH("Action Required",G15)))</formula>
    </cfRule>
  </conditionalFormatting>
  <conditionalFormatting sqref="J15">
    <cfRule type="cellIs" dxfId="20" priority="15" operator="equal">
      <formula>0</formula>
    </cfRule>
  </conditionalFormatting>
  <conditionalFormatting sqref="J15">
    <cfRule type="cellIs" dxfId="19" priority="12" operator="equal">
      <formula>"In Progress"</formula>
    </cfRule>
    <cfRule type="cellIs" dxfId="18" priority="13" operator="equal">
      <formula>"Log Issues"</formula>
    </cfRule>
    <cfRule type="cellIs" dxfId="17" priority="14" operator="equal">
      <formula>"N/A"</formula>
    </cfRule>
  </conditionalFormatting>
  <conditionalFormatting sqref="H15">
    <cfRule type="containsText" dxfId="16" priority="10" operator="containsText" text="Remove Old Sign">
      <formula>NOT(ISERROR(SEARCH("Remove Old Sign",H15)))</formula>
    </cfRule>
    <cfRule type="containsText" dxfId="15" priority="11" operator="containsText" text="Move Sign to New Location">
      <formula>NOT(ISERROR(SEARCH("Move Sign to New Location",H15)))</formula>
    </cfRule>
  </conditionalFormatting>
  <conditionalFormatting sqref="G15">
    <cfRule type="containsText" dxfId="14" priority="9" operator="containsText" text="Remove Old Tag">
      <formula>NOT(ISERROR(SEARCH("Remove Old Tag",G15)))</formula>
    </cfRule>
  </conditionalFormatting>
  <conditionalFormatting sqref="D6 D8:D11">
    <cfRule type="containsText" dxfId="13" priority="7" operator="containsText" text="Yes">
      <formula>NOT(ISERROR(SEARCH("Yes",D6)))</formula>
    </cfRule>
  </conditionalFormatting>
  <conditionalFormatting sqref="N10">
    <cfRule type="expression" dxfId="12" priority="374">
      <formula>$M11="Log Issues"</formula>
    </cfRule>
  </conditionalFormatting>
  <conditionalFormatting sqref="N9">
    <cfRule type="expression" dxfId="11" priority="375">
      <formula>#REF!="Log Issues"</formula>
    </cfRule>
  </conditionalFormatting>
  <conditionalFormatting sqref="N11">
    <cfRule type="expression" dxfId="10" priority="410">
      <formula>#REF!="Log Issues"</formula>
    </cfRule>
  </conditionalFormatting>
  <conditionalFormatting sqref="G7">
    <cfRule type="containsText" dxfId="3" priority="4" operator="containsText" text="New Tag Required">
      <formula>NOT(ISERROR(SEARCH("New Tag Required",G7)))</formula>
    </cfRule>
  </conditionalFormatting>
  <conditionalFormatting sqref="G7">
    <cfRule type="containsText" dxfId="2" priority="3" operator="containsText" text="Action Required">
      <formula>NOT(ISERROR(SEARCH("Action Required",G7)))</formula>
    </cfRule>
  </conditionalFormatting>
  <conditionalFormatting sqref="G7">
    <cfRule type="containsText" dxfId="1" priority="2" operator="containsText" text="Remove Old Tag">
      <formula>NOT(ISERROR(SEARCH("Remove Old Tag",G7)))</formula>
    </cfRule>
  </conditionalFormatting>
  <conditionalFormatting sqref="D7">
    <cfRule type="containsText" dxfId="0" priority="1" operator="containsText" text="Yes">
      <formula>NOT(ISERROR(SEARCH("Yes",D7)))</formula>
    </cfRule>
  </conditionalFormatting>
  <dataValidations count="2">
    <dataValidation type="list" allowBlank="1" showInputMessage="1" showErrorMessage="1" sqref="H189:H393">
      <formula1>DoorSignage</formula1>
    </dataValidation>
    <dataValidation type="list" allowBlank="1" showInputMessage="1" showErrorMessage="1" sqref="D6:D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H28 H31:H188 H6:H8</xm:sqref>
        </x14:dataValidation>
        <x14:dataValidation type="list" allowBlank="1" showInputMessage="1" showErrorMessage="1">
          <x14:formula1>
            <xm:f>Lookup!$A$1:$A$4</xm:f>
          </x14:formula1>
          <xm:sqref>G28 G31:G188 G6:G11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C28:C188 C6:C11</xm:sqref>
        </x14:dataValidation>
        <x14:dataValidation type="list" allowBlank="1" showInputMessage="1" showErrorMessage="1">
          <x14:formula1>
            <xm:f>Lookup!$F$1:$F$8</xm:f>
          </x14:formula1>
          <xm:sqref>M16:M23 M8:M14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C12:C27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O8:O11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H9:H27 G12:G27</xm:sqref>
        </x14:dataValidation>
        <x14:dataValidation type="list" allowBlank="1" showInputMessage="1" showErrorMessage="1">
          <x14:formula1>
            <xm:f>Lookup!$F$1:$F$7</xm:f>
          </x14:formula1>
          <xm:sqref>J8:J23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="90" zoomScaleNormal="90" workbookViewId="0">
      <selection activeCell="E16" sqref="E16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40" t="s">
        <v>77</v>
      </c>
      <c r="C1" s="23"/>
      <c r="D1" s="14" t="s">
        <v>10</v>
      </c>
      <c r="E1" s="41">
        <f>'KD Changes'!G1</f>
        <v>43665</v>
      </c>
    </row>
    <row r="2" spans="1:10" ht="15" customHeight="1" x14ac:dyDescent="0.25">
      <c r="A2" s="26" t="s">
        <v>8</v>
      </c>
      <c r="B2" s="27" t="str">
        <f>'KD Changes'!B2:C2</f>
        <v>Ben F. Roach Cancer Care Facility</v>
      </c>
      <c r="C2" s="28"/>
      <c r="D2" s="29" t="s">
        <v>12</v>
      </c>
      <c r="E2" s="42" t="str">
        <f>'KD Changes'!G2</f>
        <v>Aaron Newell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4" customFormat="1" ht="18" customHeight="1" thickTop="1" x14ac:dyDescent="0.25">
      <c r="A6" s="30"/>
      <c r="B6" s="63"/>
      <c r="E6" s="64" t="s">
        <v>86</v>
      </c>
      <c r="G6" s="65"/>
      <c r="H6" s="65"/>
    </row>
    <row r="7" spans="1:10" ht="18" customHeight="1" x14ac:dyDescent="0.25">
      <c r="B7" s="63"/>
      <c r="C7" s="64"/>
      <c r="G7" s="18"/>
      <c r="H7" s="18"/>
      <c r="I7" s="24"/>
      <c r="J7" s="24"/>
    </row>
    <row r="8" spans="1:10" ht="18" customHeight="1" x14ac:dyDescent="0.25">
      <c r="B8" s="63"/>
      <c r="C8" s="64"/>
      <c r="F8" s="31"/>
      <c r="G8" s="18"/>
      <c r="H8" s="18"/>
    </row>
    <row r="9" spans="1:10" ht="18" customHeight="1" x14ac:dyDescent="0.25">
      <c r="B9" s="63"/>
      <c r="C9" s="64"/>
    </row>
    <row r="10" spans="1:10" ht="18" customHeight="1" x14ac:dyDescent="0.25">
      <c r="B10" s="63"/>
      <c r="C10" s="64"/>
    </row>
    <row r="11" spans="1:10" ht="18" customHeight="1" x14ac:dyDescent="0.25">
      <c r="B11" s="63"/>
      <c r="C11" s="64"/>
    </row>
    <row r="12" spans="1:10" ht="18" customHeight="1" x14ac:dyDescent="0.25">
      <c r="B12" s="63"/>
      <c r="C12" s="64"/>
    </row>
    <row r="13" spans="1:10" ht="18" customHeight="1" x14ac:dyDescent="0.25">
      <c r="B13" s="63"/>
      <c r="C13" s="64"/>
    </row>
    <row r="14" spans="1:10" ht="18" customHeight="1" x14ac:dyDescent="0.25">
      <c r="B14" s="63"/>
      <c r="C14" s="64"/>
    </row>
    <row r="15" spans="1:10" ht="18" customHeight="1" x14ac:dyDescent="0.25">
      <c r="B15" s="63"/>
      <c r="C15" s="64"/>
    </row>
    <row r="16" spans="1:10" ht="18" customHeight="1" x14ac:dyDescent="0.25">
      <c r="B16" s="63"/>
      <c r="C16" s="64"/>
    </row>
    <row r="17" spans="2:3" ht="18" customHeight="1" x14ac:dyDescent="0.25">
      <c r="B17" s="63"/>
      <c r="C17" s="64"/>
    </row>
    <row r="18" spans="2:3" ht="18" customHeight="1" x14ac:dyDescent="0.25">
      <c r="B18" s="63"/>
      <c r="C18" s="64"/>
    </row>
    <row r="19" spans="2:3" ht="18" customHeight="1" x14ac:dyDescent="0.25">
      <c r="B19" s="63"/>
      <c r="C19" s="64"/>
    </row>
    <row r="20" spans="2:3" ht="18" customHeight="1" x14ac:dyDescent="0.25">
      <c r="B20" s="63"/>
      <c r="C20" s="64"/>
    </row>
    <row r="21" spans="2:3" ht="18" customHeight="1" x14ac:dyDescent="0.25">
      <c r="B21" s="63"/>
      <c r="C21" s="64"/>
    </row>
    <row r="22" spans="2:3" ht="18" customHeight="1" x14ac:dyDescent="0.25">
      <c r="B22" s="63"/>
      <c r="C22" s="64"/>
    </row>
    <row r="23" spans="2:3" ht="18" customHeight="1" x14ac:dyDescent="0.25">
      <c r="B23" s="63"/>
      <c r="C23" s="64"/>
    </row>
    <row r="24" spans="2:3" ht="18" customHeight="1" x14ac:dyDescent="0.25">
      <c r="B24" s="63"/>
      <c r="C24" s="64"/>
    </row>
    <row r="25" spans="2:3" ht="18" customHeight="1" x14ac:dyDescent="0.25">
      <c r="B25" s="63"/>
      <c r="C25" s="64"/>
    </row>
    <row r="26" spans="2:3" ht="18" customHeight="1" x14ac:dyDescent="0.25">
      <c r="B26" s="63"/>
      <c r="C26" s="64"/>
    </row>
    <row r="27" spans="2:3" ht="18" customHeight="1" x14ac:dyDescent="0.25">
      <c r="B27" s="63"/>
      <c r="C27" s="64"/>
    </row>
    <row r="28" spans="2:3" ht="18" customHeight="1" x14ac:dyDescent="0.25">
      <c r="B28" s="63"/>
      <c r="C28" s="64"/>
    </row>
    <row r="29" spans="2:3" ht="18" customHeight="1" x14ac:dyDescent="0.25">
      <c r="B29" s="63"/>
      <c r="C29" s="64"/>
    </row>
    <row r="30" spans="2:3" ht="18" customHeight="1" x14ac:dyDescent="0.25">
      <c r="B30" s="63"/>
      <c r="C30" s="64"/>
    </row>
    <row r="31" spans="2:3" ht="18" customHeight="1" x14ac:dyDescent="0.25">
      <c r="B31" s="63"/>
      <c r="C31" s="64"/>
    </row>
    <row r="32" spans="2:3" ht="18" customHeight="1" x14ac:dyDescent="0.25">
      <c r="B32" s="63"/>
      <c r="C32" s="64"/>
    </row>
    <row r="33" spans="2:3" ht="18" customHeight="1" x14ac:dyDescent="0.25">
      <c r="B33" s="63"/>
      <c r="C33" s="64"/>
    </row>
    <row r="34" spans="2:3" ht="18" customHeight="1" x14ac:dyDescent="0.25">
      <c r="B34" s="63"/>
      <c r="C34" s="64"/>
    </row>
    <row r="35" spans="2:3" x14ac:dyDescent="0.25">
      <c r="B35" s="63"/>
      <c r="C35" s="64"/>
    </row>
    <row r="36" spans="2:3" x14ac:dyDescent="0.25">
      <c r="B36" s="63"/>
      <c r="C36" s="64"/>
    </row>
    <row r="37" spans="2:3" x14ac:dyDescent="0.25">
      <c r="B37" s="63"/>
      <c r="C37" s="64"/>
    </row>
    <row r="38" spans="2:3" x14ac:dyDescent="0.25">
      <c r="B38" s="63"/>
      <c r="C38" s="64"/>
    </row>
    <row r="39" spans="2:3" x14ac:dyDescent="0.25">
      <c r="B39" s="63"/>
      <c r="C39" s="64"/>
    </row>
    <row r="40" spans="2:3" x14ac:dyDescent="0.25">
      <c r="B40" s="63"/>
      <c r="C40" s="64"/>
    </row>
    <row r="41" spans="2:3" x14ac:dyDescent="0.25">
      <c r="B41" s="63"/>
      <c r="C41" s="64"/>
    </row>
    <row r="42" spans="2:3" x14ac:dyDescent="0.25">
      <c r="B42" s="63"/>
      <c r="C42" s="64"/>
    </row>
    <row r="43" spans="2:3" x14ac:dyDescent="0.25">
      <c r="B43" s="63"/>
      <c r="C43" s="64"/>
    </row>
    <row r="44" spans="2:3" x14ac:dyDescent="0.25">
      <c r="B44" s="63"/>
    </row>
    <row r="45" spans="2:3" x14ac:dyDescent="0.25">
      <c r="B45" s="63"/>
    </row>
    <row r="46" spans="2:3" x14ac:dyDescent="0.25">
      <c r="B46" s="63"/>
    </row>
    <row r="47" spans="2:3" x14ac:dyDescent="0.25">
      <c r="B47" s="63"/>
    </row>
    <row r="48" spans="2:3" x14ac:dyDescent="0.25">
      <c r="B48" s="63"/>
    </row>
    <row r="49" spans="2:2" x14ac:dyDescent="0.25">
      <c r="B49" s="63"/>
    </row>
    <row r="50" spans="2:2" x14ac:dyDescent="0.25">
      <c r="B50" s="63"/>
    </row>
    <row r="51" spans="2:2" x14ac:dyDescent="0.25">
      <c r="B51" s="63"/>
    </row>
    <row r="52" spans="2:2" x14ac:dyDescent="0.25">
      <c r="B52" s="63"/>
    </row>
    <row r="53" spans="2:2" x14ac:dyDescent="0.25">
      <c r="B53" s="63"/>
    </row>
    <row r="54" spans="2:2" x14ac:dyDescent="0.25">
      <c r="B54" s="63"/>
    </row>
    <row r="55" spans="2:2" x14ac:dyDescent="0.25">
      <c r="B55" s="63"/>
    </row>
    <row r="56" spans="2:2" x14ac:dyDescent="0.25">
      <c r="B56" s="63"/>
    </row>
    <row r="57" spans="2:2" x14ac:dyDescent="0.25">
      <c r="B57" s="63"/>
    </row>
    <row r="58" spans="2:2" x14ac:dyDescent="0.25">
      <c r="B58" s="63"/>
    </row>
    <row r="59" spans="2:2" x14ac:dyDescent="0.25">
      <c r="B59" s="63"/>
    </row>
    <row r="60" spans="2:2" x14ac:dyDescent="0.25">
      <c r="B60" s="63"/>
    </row>
    <row r="61" spans="2:2" x14ac:dyDescent="0.25">
      <c r="B61" s="63"/>
    </row>
    <row r="62" spans="2:2" x14ac:dyDescent="0.25">
      <c r="B62" s="63"/>
    </row>
    <row r="63" spans="2:2" x14ac:dyDescent="0.25">
      <c r="B63" s="63"/>
    </row>
    <row r="64" spans="2:2" x14ac:dyDescent="0.25">
      <c r="B64" s="63"/>
    </row>
    <row r="65" spans="2:2" x14ac:dyDescent="0.25">
      <c r="B65" s="63"/>
    </row>
    <row r="66" spans="2:2" x14ac:dyDescent="0.25">
      <c r="B66" s="63"/>
    </row>
    <row r="67" spans="2:2" x14ac:dyDescent="0.25">
      <c r="B67" s="63"/>
    </row>
    <row r="68" spans="2:2" x14ac:dyDescent="0.25">
      <c r="B68" s="63"/>
    </row>
    <row r="69" spans="2:2" x14ac:dyDescent="0.25">
      <c r="B69" s="63"/>
    </row>
    <row r="70" spans="2:2" x14ac:dyDescent="0.25">
      <c r="B70" s="63"/>
    </row>
    <row r="71" spans="2:2" x14ac:dyDescent="0.25">
      <c r="B71" s="63"/>
    </row>
    <row r="72" spans="2:2" x14ac:dyDescent="0.25">
      <c r="B72" s="63"/>
    </row>
    <row r="73" spans="2:2" x14ac:dyDescent="0.25">
      <c r="B73" s="63"/>
    </row>
    <row r="74" spans="2:2" x14ac:dyDescent="0.25">
      <c r="B74" s="63"/>
    </row>
    <row r="75" spans="2:2" x14ac:dyDescent="0.25">
      <c r="B75" s="63"/>
    </row>
    <row r="76" spans="2:2" x14ac:dyDescent="0.25">
      <c r="B76" s="63"/>
    </row>
    <row r="77" spans="2:2" x14ac:dyDescent="0.25">
      <c r="B77" s="63"/>
    </row>
    <row r="78" spans="2:2" x14ac:dyDescent="0.25">
      <c r="B78" s="63"/>
    </row>
    <row r="79" spans="2:2" x14ac:dyDescent="0.25">
      <c r="B79" s="63"/>
    </row>
    <row r="80" spans="2:2" x14ac:dyDescent="0.25">
      <c r="B80" s="63"/>
    </row>
    <row r="81" spans="2:2" x14ac:dyDescent="0.25">
      <c r="B81" s="63"/>
    </row>
    <row r="82" spans="2:2" x14ac:dyDescent="0.25">
      <c r="B82" s="63"/>
    </row>
    <row r="83" spans="2:2" x14ac:dyDescent="0.25">
      <c r="B83" s="63"/>
    </row>
    <row r="84" spans="2:2" x14ac:dyDescent="0.25">
      <c r="B84" s="63"/>
    </row>
    <row r="85" spans="2:2" x14ac:dyDescent="0.25">
      <c r="B85" s="63"/>
    </row>
    <row r="86" spans="2:2" x14ac:dyDescent="0.25">
      <c r="B86" s="63"/>
    </row>
    <row r="87" spans="2:2" x14ac:dyDescent="0.25">
      <c r="B87" s="63"/>
    </row>
    <row r="88" spans="2:2" x14ac:dyDescent="0.25">
      <c r="B88" s="63"/>
    </row>
    <row r="89" spans="2:2" x14ac:dyDescent="0.25">
      <c r="B89" s="63"/>
    </row>
    <row r="90" spans="2:2" x14ac:dyDescent="0.25">
      <c r="B90" s="63"/>
    </row>
    <row r="91" spans="2:2" x14ac:dyDescent="0.25">
      <c r="B91" s="63"/>
    </row>
    <row r="92" spans="2:2" x14ac:dyDescent="0.25">
      <c r="B92" s="63"/>
    </row>
    <row r="93" spans="2:2" x14ac:dyDescent="0.25">
      <c r="B93" s="63"/>
    </row>
    <row r="94" spans="2:2" x14ac:dyDescent="0.25">
      <c r="B94" s="63"/>
    </row>
    <row r="95" spans="2:2" x14ac:dyDescent="0.25">
      <c r="B95" s="63"/>
    </row>
    <row r="96" spans="2:2" x14ac:dyDescent="0.25">
      <c r="B96" s="63"/>
    </row>
    <row r="97" spans="2:2" x14ac:dyDescent="0.25">
      <c r="B97" s="63"/>
    </row>
    <row r="98" spans="2:2" x14ac:dyDescent="0.25">
      <c r="B98" s="63"/>
    </row>
    <row r="99" spans="2:2" x14ac:dyDescent="0.25">
      <c r="B99" s="63"/>
    </row>
    <row r="100" spans="2:2" x14ac:dyDescent="0.25">
      <c r="B100" s="63"/>
    </row>
    <row r="101" spans="2:2" x14ac:dyDescent="0.25">
      <c r="B101" s="63"/>
    </row>
    <row r="102" spans="2:2" x14ac:dyDescent="0.25">
      <c r="B102" s="63"/>
    </row>
    <row r="103" spans="2:2" x14ac:dyDescent="0.25">
      <c r="B103" s="63"/>
    </row>
    <row r="104" spans="2:2" x14ac:dyDescent="0.25">
      <c r="B104" s="63"/>
    </row>
    <row r="105" spans="2:2" x14ac:dyDescent="0.25">
      <c r="B105" s="63"/>
    </row>
    <row r="106" spans="2:2" x14ac:dyDescent="0.25">
      <c r="B106" s="63"/>
    </row>
    <row r="107" spans="2:2" x14ac:dyDescent="0.25">
      <c r="B107" s="63"/>
    </row>
    <row r="108" spans="2:2" x14ac:dyDescent="0.25">
      <c r="B108" s="63"/>
    </row>
    <row r="109" spans="2:2" x14ac:dyDescent="0.25">
      <c r="B109" s="63"/>
    </row>
    <row r="110" spans="2:2" x14ac:dyDescent="0.25">
      <c r="B110" s="63"/>
    </row>
    <row r="111" spans="2:2" x14ac:dyDescent="0.25">
      <c r="B111" s="63"/>
    </row>
    <row r="112" spans="2:2" x14ac:dyDescent="0.25">
      <c r="B112" s="63"/>
    </row>
  </sheetData>
  <sheetProtection insertRows="0" deleteRows="0" selectLockedCells="1"/>
  <conditionalFormatting sqref="D9:D15">
    <cfRule type="containsText" dxfId="9" priority="15" operator="containsText" text="Yes">
      <formula>NOT(ISERROR(SEARCH("Yes",D9)))</formula>
    </cfRule>
  </conditionalFormatting>
  <conditionalFormatting sqref="H9:H236">
    <cfRule type="containsText" dxfId="8" priority="14" operator="containsText" text="New Sign Required">
      <formula>NOT(ISERROR(SEARCH("New Sign Required",H9)))</formula>
    </cfRule>
  </conditionalFormatting>
  <conditionalFormatting sqref="G9:H15">
    <cfRule type="containsText" dxfId="7" priority="13" operator="containsText" text="Action Required">
      <formula>NOT(ISERROR(SEARCH("Action Required",G9)))</formula>
    </cfRule>
  </conditionalFormatting>
  <conditionalFormatting sqref="H1:H4 H9:H1048576 G5:G8">
    <cfRule type="containsText" dxfId="6" priority="2" operator="containsText" text="Remove Old Sign">
      <formula>NOT(ISERROR(SEARCH("Remove Old Sign",G1)))</formula>
    </cfRule>
    <cfRule type="containsText" dxfId="5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4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9772</v>
      </c>
      <c r="B363" s="3" t="str">
        <f>VLOOKUP(A363,[4]UKBuilding_List!$A$1:$D$376,3,FALSE)</f>
        <v>1221 S. Broadway</v>
      </c>
      <c r="C363" s="1"/>
    </row>
    <row r="364" spans="1:3" x14ac:dyDescent="0.25">
      <c r="A364" s="2" t="str">
        <f>([4]UKBuilding_List!A364)</f>
        <v>9777</v>
      </c>
      <c r="B364" s="3" t="str">
        <f>VLOOKUP(A364,[4]UKBuilding_List!$A$1:$D$376,3,FALSE)</f>
        <v>114 Conn Terrace</v>
      </c>
      <c r="C364" s="1"/>
    </row>
    <row r="365" spans="1:3" x14ac:dyDescent="0.2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2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2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2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2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2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2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2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2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2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2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2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2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2019-07-19T19:42:45Z</dcterms:modified>
</cp:coreProperties>
</file>