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2302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6" i="1"/>
  <c r="J7" i="1"/>
  <c r="J8" i="1"/>
  <c r="J9" i="1"/>
  <c r="J10" i="1"/>
  <c r="J11" i="1"/>
  <c r="J12" i="1"/>
  <c r="J13" i="1"/>
  <c r="J14" i="1"/>
  <c r="J15" i="1"/>
  <c r="J16" i="1"/>
  <c r="J6" i="1"/>
  <c r="H19" i="1" l="1"/>
  <c r="G19" i="1"/>
  <c r="M19" i="1" l="1"/>
  <c r="K2" i="1" s="1"/>
  <c r="J19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<sst xmlns="http://schemas.openxmlformats.org/spreadsheetml/2006/main" count="104" uniqueCount="74">
  <si>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</si>
  <si>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</si>
  <si>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</si>
  <si>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</si>
  <si>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</si>
  <si>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</si>
  <si>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</si>
  <si>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</si>
  <si>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</si>
  <si>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</si>
  <si>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</si>
  <si>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</si>
  <si>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</si>
  <si>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</si>
  <si>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</si>
  <si>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</si>
  <si>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</si>
  <si>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</si>
  <si>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</si>
  <si>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</si>
  <si>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</si>
  <si>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</si>
  <si>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</si>
  <si>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</si>
  <si>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</si>
  <si>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</si>
  <si>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</si>
  <si>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</si>
  <si>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</si>
  <si>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</si>
  <si>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</si>
  <si>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</si>
  <si>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</si>
  <si>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</si>
  <si>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</si>
  <si>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</si>
  <si>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</si>
  <si>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</si>
  <si>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</si>
  <si>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</si>
  <si>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</si>
  <si>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</si>
  <si>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</si>
  <si>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</si>
  <si>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</si>
  <si>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</si>
  <si>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</si>
  <si>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</si>
  <si>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</si>
  <si>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</si>
  <si>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</si>
  <si>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</si>
  <si>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Chad Sallee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</si>
  <si>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</si>
  <si>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</si>
  <si>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</si>
  <si>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</si>
  <si>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</si>
  <si>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</si>
  <si>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</si>
  <si>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</si>
  <si>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</si>
  <si>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</si>
  <si>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0093</t>
  </si>
  <si>
    <t>CC193A</t>
  </si>
  <si>
    <t>1</t>
  </si>
  <si>
    <t>CC195</t>
  </si>
  <si>
    <t>Corrected Sq ftg and placement in building</t>
  </si>
  <si>
    <t>CC196</t>
  </si>
  <si>
    <t>this room replaces deleted room of CC193A</t>
  </si>
  <si>
    <t>CC198</t>
  </si>
  <si>
    <t>XA101</t>
  </si>
  <si>
    <t>Adjusted Floor GSFT</t>
  </si>
  <si>
    <t xml:space="preserve">Corrected placement of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</si>
</sst>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0165</v>
          </cell>
          <cell r="B154" t="str">
            <v>106 Conn Terrace</v>
          </cell>
        </row>
        <row r="155">
          <cell r="A155" t="str">
            <v>0166</v>
          </cell>
          <cell r="B155" t="str">
            <v>Gatehouse Administration Dr</v>
          </cell>
        </row>
        <row r="156">
          <cell r="A156" t="str">
            <v>0167</v>
          </cell>
          <cell r="B156" t="str">
            <v>Gatehouse Rose &amp; Chem/Physics</v>
          </cell>
        </row>
        <row r="157">
          <cell r="A157" t="str">
            <v>0170</v>
          </cell>
          <cell r="B157" t="str">
            <v>Gatehouse Student Center</v>
          </cell>
        </row>
        <row r="158">
          <cell r="A158" t="str">
            <v>0173</v>
          </cell>
          <cell r="B158" t="str">
            <v>Gatehouse Med Plaza</v>
          </cell>
        </row>
        <row r="159">
          <cell r="A159" t="str">
            <v>0174</v>
          </cell>
          <cell r="B159" t="str">
            <v>Academic Science Building</v>
          </cell>
        </row>
        <row r="160">
          <cell r="A160" t="str">
            <v>0175</v>
          </cell>
          <cell r="B160" t="str">
            <v>Gatehouse Med Plaza</v>
          </cell>
        </row>
        <row r="161">
          <cell r="A161" t="str">
            <v>0176</v>
          </cell>
          <cell r="B161" t="str">
            <v>Gatehouse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Gatehouse Young Library</v>
          </cell>
        </row>
        <row r="164">
          <cell r="A164" t="str">
            <v>0180</v>
          </cell>
          <cell r="B164" t="str">
            <v>113 State St</v>
          </cell>
        </row>
        <row r="165">
          <cell r="A165" t="str">
            <v>0182</v>
          </cell>
          <cell r="B165" t="str">
            <v>Isolation Barn Incinerator</v>
          </cell>
        </row>
        <row r="166">
          <cell r="A166" t="str">
            <v>0183</v>
          </cell>
          <cell r="B166" t="str">
            <v>Isolation Barn</v>
          </cell>
        </row>
        <row r="167">
          <cell r="A167" t="str">
            <v>0184</v>
          </cell>
          <cell r="B167" t="str">
            <v>Agricultural Machine Research Lab</v>
          </cell>
        </row>
        <row r="168">
          <cell r="A168" t="str">
            <v>0185</v>
          </cell>
          <cell r="B168" t="str">
            <v>Garage by Motor Pool Residence</v>
          </cell>
        </row>
        <row r="169">
          <cell r="A169" t="str">
            <v>0187</v>
          </cell>
          <cell r="B169" t="str">
            <v>Bus Shelter #5</v>
          </cell>
        </row>
        <row r="170">
          <cell r="A170" t="str">
            <v>0189</v>
          </cell>
          <cell r="B170" t="str">
            <v>Shawneetown Bldg A</v>
          </cell>
        </row>
        <row r="171">
          <cell r="A171" t="str">
            <v>0190</v>
          </cell>
          <cell r="B171" t="str">
            <v>Shawneetown Bldg B</v>
          </cell>
        </row>
        <row r="172">
          <cell r="A172" t="str">
            <v>0191</v>
          </cell>
          <cell r="B172" t="str">
            <v>Shawneetown Bldg D</v>
          </cell>
        </row>
        <row r="173">
          <cell r="A173" t="str">
            <v>0192</v>
          </cell>
          <cell r="B173" t="str">
            <v>Shawneetown Bldg F</v>
          </cell>
        </row>
        <row r="174">
          <cell r="A174" t="str">
            <v>0193</v>
          </cell>
          <cell r="B174" t="str">
            <v>Shawneetown Bldg E</v>
          </cell>
        </row>
        <row r="175">
          <cell r="A175" t="str">
            <v>0194</v>
          </cell>
          <cell r="B175" t="str">
            <v>Shawneetown Bldg C</v>
          </cell>
        </row>
        <row r="176">
          <cell r="A176" t="str">
            <v>0196</v>
          </cell>
          <cell r="B176" t="str">
            <v>Stoll Field Viewing Tower</v>
          </cell>
        </row>
        <row r="177">
          <cell r="A177" t="str">
            <v>0197</v>
          </cell>
          <cell r="B177" t="str">
            <v>Parking Garage No 1</v>
          </cell>
        </row>
        <row r="178">
          <cell r="A178" t="str">
            <v>0198</v>
          </cell>
          <cell r="B178" t="str">
            <v>Parking Garage No 2</v>
          </cell>
        </row>
        <row r="179">
          <cell r="A179" t="str">
            <v>0199</v>
          </cell>
          <cell r="B179" t="str">
            <v>Parking Garage No 3</v>
          </cell>
        </row>
        <row r="180">
          <cell r="A180" t="str">
            <v>0200</v>
          </cell>
          <cell r="B180" t="str">
            <v>Wethington Allied Health Building</v>
          </cell>
        </row>
        <row r="181">
          <cell r="A181" t="str">
            <v>0202</v>
          </cell>
          <cell r="B181" t="str">
            <v>Parking Garage No 5</v>
          </cell>
        </row>
        <row r="182">
          <cell r="A182" t="str">
            <v>0203</v>
          </cell>
          <cell r="B182" t="str">
            <v>1037 S. Limestone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0451</v>
          </cell>
          <cell r="B316" t="str">
            <v>Soccer Field Pressbox</v>
          </cell>
        </row>
        <row r="317">
          <cell r="A317" t="str">
            <v>0453</v>
          </cell>
          <cell r="B317" t="str">
            <v>Shively Grounds Building</v>
          </cell>
        </row>
        <row r="318">
          <cell r="A318" t="str">
            <v>0456</v>
          </cell>
          <cell r="B318" t="str">
            <v>W.T. Young Library</v>
          </cell>
        </row>
        <row r="319">
          <cell r="A319" t="str">
            <v>0460</v>
          </cell>
          <cell r="B319" t="str">
            <v>149 Transcript Ave</v>
          </cell>
        </row>
        <row r="320">
          <cell r="A320" t="str">
            <v>0461</v>
          </cell>
          <cell r="B320" t="str">
            <v>153 Transcript Ave</v>
          </cell>
        </row>
        <row r="321">
          <cell r="A321" t="str">
            <v>0467</v>
          </cell>
          <cell r="B321" t="str">
            <v>220 Transcript Ave</v>
          </cell>
        </row>
        <row r="322">
          <cell r="A322" t="str">
            <v>0473</v>
          </cell>
          <cell r="B322" t="str">
            <v>505 Oldham Ct</v>
          </cell>
        </row>
        <row r="323">
          <cell r="A323" t="str">
            <v>0481</v>
          </cell>
          <cell r="B323" t="str">
            <v>LCC Academic Tech Building</v>
          </cell>
        </row>
        <row r="324">
          <cell r="A324" t="str">
            <v>0482</v>
          </cell>
          <cell r="B324" t="str">
            <v>408 Linden Walk</v>
          </cell>
        </row>
        <row r="325">
          <cell r="A325" t="str">
            <v>0484</v>
          </cell>
          <cell r="B325" t="str">
            <v>Real Properties Garage</v>
          </cell>
        </row>
        <row r="326">
          <cell r="A326" t="str">
            <v>0485</v>
          </cell>
          <cell r="B326" t="str">
            <v>Boone Tennis Stadium</v>
          </cell>
        </row>
        <row r="327">
          <cell r="A327" t="str">
            <v>0487</v>
          </cell>
          <cell r="B327" t="str">
            <v>518 Oldham Ct</v>
          </cell>
        </row>
        <row r="328">
          <cell r="A328" t="str">
            <v>0488</v>
          </cell>
          <cell r="B328" t="str">
            <v>Woodland Early Learning Center</v>
          </cell>
        </row>
        <row r="329">
          <cell r="A329" t="str">
            <v>0489</v>
          </cell>
          <cell r="B329" t="str">
            <v>1117 South Limestone</v>
          </cell>
        </row>
        <row r="330">
          <cell r="A330" t="str">
            <v>0490</v>
          </cell>
          <cell r="B330" t="str">
            <v>Environmental Quality Management</v>
          </cell>
        </row>
        <row r="331">
          <cell r="A331" t="str">
            <v>0494</v>
          </cell>
          <cell r="B331" t="str">
            <v>Stuckert Career Center</v>
          </cell>
        </row>
        <row r="332">
          <cell r="A332" t="str">
            <v>0495</v>
          </cell>
          <cell r="B332" t="str">
            <v>James F. Hardymon Communications Building</v>
          </cell>
        </row>
        <row r="333">
          <cell r="A333" t="str">
            <v>0503</v>
          </cell>
          <cell r="B333" t="str">
            <v>Ralph G Anderson Building (Mech Eng)</v>
          </cell>
        </row>
        <row r="334">
          <cell r="A334" t="str">
            <v>0504</v>
          </cell>
          <cell r="B334" t="str">
            <v>Sigma Chi House Fraternity</v>
          </cell>
        </row>
        <row r="335">
          <cell r="A335" t="str">
            <v>0505</v>
          </cell>
          <cell r="B335" t="str">
            <v>Alpha Tau Omega</v>
          </cell>
        </row>
        <row r="336">
          <cell r="A336" t="str">
            <v>0506</v>
          </cell>
          <cell r="B336" t="str">
            <v>Robert Straus Behavioral Research Building</v>
          </cell>
        </row>
        <row r="337">
          <cell r="A337" t="str">
            <v>0507</v>
          </cell>
          <cell r="B337" t="str">
            <v>Sigma Alpha Epsilon Fraternity</v>
          </cell>
        </row>
        <row r="338">
          <cell r="A338" t="str">
            <v>0509</v>
          </cell>
          <cell r="B338" t="str">
            <v>Biomedical Biological Sciences Research Building</v>
          </cell>
        </row>
        <row r="339">
          <cell r="A339" t="str">
            <v>0514</v>
          </cell>
          <cell r="B339" t="str">
            <v>BBSRB Utility Plant</v>
          </cell>
        </row>
        <row r="340">
          <cell r="A340" t="str">
            <v>0517</v>
          </cell>
          <cell r="B340" t="str">
            <v>College of Medicine Learning Center</v>
          </cell>
        </row>
        <row r="341">
          <cell r="A341" t="str">
            <v>0518</v>
          </cell>
          <cell r="B341" t="str">
            <v>BBSRB Generator Building</v>
          </cell>
        </row>
        <row r="342">
          <cell r="A342" t="str">
            <v>0564</v>
          </cell>
          <cell r="B342" t="str">
            <v>630 South Broadway</v>
          </cell>
        </row>
        <row r="343">
          <cell r="A343" t="str">
            <v>0565</v>
          </cell>
          <cell r="B343" t="str">
            <v>John T. Smith Hall</v>
          </cell>
        </row>
        <row r="344">
          <cell r="A344" t="str">
            <v>0566</v>
          </cell>
          <cell r="B344" t="str">
            <v>Dale E. Baldwin Hall</v>
          </cell>
        </row>
        <row r="345">
          <cell r="A345" t="str">
            <v>0567</v>
          </cell>
          <cell r="B345" t="str">
            <v>Margaret Ingels Hall</v>
          </cell>
        </row>
        <row r="346">
          <cell r="A346" t="str">
            <v>0568</v>
          </cell>
          <cell r="B346" t="str">
            <v>David P. Roselle Hall</v>
          </cell>
        </row>
        <row r="347">
          <cell r="A347" t="str">
            <v>0571</v>
          </cell>
          <cell r="B347" t="str">
            <v>Parking Structure #6</v>
          </cell>
        </row>
        <row r="348">
          <cell r="A348" t="str">
            <v>0572</v>
          </cell>
          <cell r="B348" t="str">
            <v>Parking Structure #7</v>
          </cell>
        </row>
        <row r="349">
          <cell r="A349" t="str">
            <v>0582</v>
          </cell>
          <cell r="B349" t="str">
            <v>University Health Service</v>
          </cell>
        </row>
        <row r="350">
          <cell r="A350" t="str">
            <v>0585</v>
          </cell>
          <cell r="B350" t="str">
            <v>Baseball Training Pavilion</v>
          </cell>
        </row>
        <row r="351">
          <cell r="A351" t="str">
            <v>0592</v>
          </cell>
          <cell r="B351" t="str">
            <v>Storage Shed</v>
          </cell>
        </row>
        <row r="352">
          <cell r="A352" t="str">
            <v>0596</v>
          </cell>
          <cell r="B352" t="str">
            <v>Bio-Pharm (BP)</v>
          </cell>
        </row>
        <row r="353">
          <cell r="A353" t="str">
            <v>0600</v>
          </cell>
          <cell r="B353" t="str">
            <v>413 Pennsylvania Ct</v>
          </cell>
        </row>
        <row r="354">
          <cell r="A354" t="str">
            <v>0601</v>
          </cell>
          <cell r="B354" t="str">
            <v>Parking Structure #8</v>
          </cell>
        </row>
        <row r="355">
          <cell r="A355" t="str">
            <v>0602</v>
          </cell>
          <cell r="B355" t="str">
            <v>Pavilion A</v>
          </cell>
        </row>
        <row r="356">
          <cell r="A356" t="str">
            <v>0604</v>
          </cell>
          <cell r="B356" t="str">
            <v>Joe Craft Center</v>
          </cell>
        </row>
        <row r="357">
          <cell r="A357" t="str">
            <v>0607</v>
          </cell>
          <cell r="B357" t="str">
            <v>788 Press Avenue</v>
          </cell>
        </row>
        <row r="358">
          <cell r="A358" t="str">
            <v>0608</v>
          </cell>
          <cell r="B358" t="str">
            <v>792 Press Avenue</v>
          </cell>
        </row>
        <row r="359">
          <cell r="A359" t="str">
            <v>0609</v>
          </cell>
          <cell r="B359" t="str">
            <v>796 Press Avenue</v>
          </cell>
        </row>
        <row r="360">
          <cell r="A360" t="str">
            <v>0610</v>
          </cell>
          <cell r="B360" t="str">
            <v>800 Press Avenue</v>
          </cell>
        </row>
        <row r="361">
          <cell r="A361" t="str">
            <v>0611</v>
          </cell>
          <cell r="B361" t="str">
            <v>Medical Office Building (Samaritan)</v>
          </cell>
        </row>
        <row r="362">
          <cell r="A362" t="str">
            <v>0612</v>
          </cell>
          <cell r="B362" t="str">
            <v>Samaritan Chiller Building</v>
          </cell>
        </row>
        <row r="363">
          <cell r="A363" t="str">
            <v>0613</v>
          </cell>
          <cell r="B363" t="str">
            <v>Samaritan Parking Structure</v>
          </cell>
        </row>
        <row r="364">
          <cell r="A364" t="str">
            <v>0614</v>
          </cell>
          <cell r="B364" t="str">
            <v>123 Warren Ct.</v>
          </cell>
        </row>
        <row r="365">
          <cell r="A365" t="str">
            <v>0615</v>
          </cell>
          <cell r="B365" t="str">
            <v>125 Warren Ct.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0631</v>
          </cell>
          <cell r="B377" t="str">
            <v>460 Rose Lane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0650</v>
          </cell>
          <cell r="B389" t="str">
            <v>Second New Housing - North Campus</v>
          </cell>
        </row>
        <row r="390">
          <cell r="A390">
            <v>1200</v>
          </cell>
          <cell r="B390" t="str">
            <v>Electric Substation #1</v>
          </cell>
        </row>
        <row r="391">
          <cell r="A391">
            <v>1201</v>
          </cell>
          <cell r="B391" t="str">
            <v>Electric Substation #3</v>
          </cell>
        </row>
        <row r="392">
          <cell r="A392" t="str">
            <v>8633</v>
          </cell>
          <cell r="B392" t="str">
            <v>UK HealthCare Good Samaritan Hospital</v>
          </cell>
        </row>
        <row r="393">
          <cell r="A393" t="str">
            <v>9127</v>
          </cell>
          <cell r="B393" t="str">
            <v>1101 S. Limestone</v>
          </cell>
        </row>
        <row r="394">
          <cell r="A394">
            <v>9813</v>
          </cell>
          <cell r="B394" t="str">
            <v>UK Child Care Development Center</v>
          </cell>
        </row>
        <row r="395">
          <cell r="A395" t="str">
            <v>9925</v>
          </cell>
          <cell r="B395" t="str">
            <v>Alpha Phi Sorority</v>
          </cell>
        </row>
        <row r="396">
          <cell r="A396" t="str">
            <v>9983</v>
          </cell>
          <cell r="B396" t="str">
            <v>College of Medicine Building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  <row r="449">
          <cell r="A449" t="str">
            <v xml:space="preserve"> </v>
          </cell>
          <cell r="B44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topLeftCell="A4" zoomScale="90" zoomScaleNormal="90" workbookViewId="0">
      <selection activeCell="F13" sqref="F13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3" t="s">
        <v>63</v>
      </c>
      <c r="C1" s="53"/>
      <c r="F1" s="18" t="s">
        <v>10</v>
      </c>
      <c r="G1" s="19">
        <v>41474</v>
      </c>
      <c r="J1" s="20" t="s">
        <v>37</v>
      </c>
      <c r="K1" s="20" t="s">
        <v>38</v>
      </c>
      <c r="L1" s="21"/>
      <c r="M1" s="21"/>
      <c r="N1" s="21"/>
      <c r="O1" s="22" t="s">
        <v>39</v>
      </c>
      <c r="P1" s="23" t="s">
        <v>51</v>
      </c>
    </row>
    <row r="2" spans="1:16" ht="16.5" thickBot="1" x14ac:dyDescent="0.3">
      <c r="A2" s="24" t="s">
        <v>8</v>
      </c>
      <c r="B2" s="54" t="str">
        <f>VLOOKUP(B1,BuildingList!A:B,2,FALSE)</f>
        <v>Ben F. Roach Cancer Care Facility</v>
      </c>
      <c r="C2" s="54"/>
      <c r="F2" s="25" t="s">
        <v>12</v>
      </c>
      <c r="G2" s="26" t="s">
        <v>13</v>
      </c>
      <c r="J2" s="15">
        <f>G19-J19</f>
        <v>3</v>
      </c>
      <c r="K2" s="15">
        <f>H19-M19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20</v>
      </c>
      <c r="B5" s="31" t="s">
        <v>15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16</v>
      </c>
      <c r="H5" s="32" t="s">
        <v>17</v>
      </c>
      <c r="I5" s="33" t="s">
        <v>18</v>
      </c>
      <c r="J5" s="33" t="s">
        <v>40</v>
      </c>
      <c r="K5" s="33" t="s">
        <v>41</v>
      </c>
      <c r="L5" s="33" t="s">
        <v>42</v>
      </c>
      <c r="M5" s="33" t="s">
        <v>43</v>
      </c>
      <c r="N5" s="33" t="s">
        <v>41</v>
      </c>
      <c r="O5" s="33" t="s">
        <v>42</v>
      </c>
    </row>
    <row r="6" spans="1:16" thickTop="1" x14ac:dyDescent="0.3">
      <c r="A6" s="35" t="s">
        <v>64</v>
      </c>
      <c r="B6" s="30" t="s">
        <v>65</v>
      </c>
      <c r="C6" s="11" t="s">
        <v>59</v>
      </c>
      <c r="D6" s="17" t="s">
        <v>5</v>
      </c>
      <c r="E6" s="36">
        <v>156</v>
      </c>
      <c r="F6" s="36">
        <v>0</v>
      </c>
      <c r="G6" s="36"/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ht="28.9" x14ac:dyDescent="0.3">
      <c r="A7" s="35" t="s">
        <v>66</v>
      </c>
      <c r="B7" s="30" t="s">
        <v>65</v>
      </c>
      <c r="C7" s="11" t="s">
        <v>67</v>
      </c>
      <c r="D7" s="17" t="s">
        <v>5</v>
      </c>
      <c r="E7" s="36">
        <v>122</v>
      </c>
      <c r="F7" s="36">
        <v>156</v>
      </c>
      <c r="G7" s="36" t="s">
        <v>3</v>
      </c>
      <c r="H7" s="17" t="s">
        <v>14</v>
      </c>
      <c r="I7" s="11" t="s">
        <v>69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3">
      <c r="A8" s="38" t="s">
        <v>68</v>
      </c>
      <c r="B8" s="30" t="s">
        <v>65</v>
      </c>
      <c r="C8" s="11" t="s">
        <v>67</v>
      </c>
      <c r="D8" s="17" t="s">
        <v>5</v>
      </c>
      <c r="E8" s="36">
        <v>113</v>
      </c>
      <c r="F8" s="36">
        <v>122</v>
      </c>
      <c r="G8" s="36" t="s">
        <v>3</v>
      </c>
      <c r="H8" s="17" t="s">
        <v>14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ht="14.45" x14ac:dyDescent="0.3">
      <c r="A9" s="35" t="s">
        <v>70</v>
      </c>
      <c r="B9" s="30" t="s">
        <v>65</v>
      </c>
      <c r="C9" s="11" t="s">
        <v>57</v>
      </c>
      <c r="D9" s="17" t="s">
        <v>5</v>
      </c>
      <c r="E9" s="39">
        <v>0</v>
      </c>
      <c r="F9" s="39">
        <v>113</v>
      </c>
      <c r="G9" s="36" t="s">
        <v>3</v>
      </c>
      <c r="H9" s="17" t="s">
        <v>14</v>
      </c>
      <c r="J9" s="10">
        <f>IF(G9="No Change","N/A",IF(G9="New Tag Required",Lookup!F:F,IF(G9="Remove Old Tag",Lookup!F:F,IF(G9="N/A","N/A",""))))</f>
        <v>0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ht="30" x14ac:dyDescent="0.25">
      <c r="A10" s="40" t="s">
        <v>71</v>
      </c>
      <c r="B10" s="30" t="s">
        <v>65</v>
      </c>
      <c r="C10" s="11" t="s">
        <v>73</v>
      </c>
      <c r="D10" s="17" t="s">
        <v>5</v>
      </c>
      <c r="E10" s="36">
        <v>430</v>
      </c>
      <c r="F10" s="36">
        <v>172</v>
      </c>
      <c r="G10" s="36" t="s">
        <v>14</v>
      </c>
      <c r="H10" s="17" t="s">
        <v>14</v>
      </c>
      <c r="J10" s="10" t="str">
        <f>IF(G10="No Change","N/A",IF(G10="New Tag Required",Lookup!F:F,IF(G10="Remove Old Tag",Lookup!F:F,IF(G10="N/A","N/A",""))))</f>
        <v>N/A</v>
      </c>
      <c r="K10" s="37"/>
      <c r="L10" s="10"/>
      <c r="M10" s="10" t="str">
        <f>IF(H10="No Change","N/A",IF(H10="New Tag Required",Lookup!F:F,IF(H10="Remove Old Sign",Lookup!F:F,IF(H10="N/A","N/A",""))))</f>
        <v>N/A</v>
      </c>
      <c r="N10" s="37"/>
      <c r="O10" s="10"/>
    </row>
    <row r="11" spans="1:16" x14ac:dyDescent="0.25">
      <c r="A11" s="40" t="s">
        <v>14</v>
      </c>
      <c r="B11" s="30" t="s">
        <v>65</v>
      </c>
      <c r="C11" s="11" t="s">
        <v>72</v>
      </c>
      <c r="E11" s="36">
        <v>21391</v>
      </c>
      <c r="F11" s="17">
        <v>21134</v>
      </c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42"/>
      <c r="M14" s="10" t="str">
        <f>IF(H14="No Change","N/A",IF(H14="New Tag Required",Lookup!F:F,IF(H14="Remove Old Sign",Lookup!F:F,IF(H14="N/A","N/A",""))))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42"/>
      <c r="M15" s="10" t="str">
        <f>IF(H15="No Change","N/A",IF(H15="New Tag Required",Lookup!F:F,IF(H15="Remove Old Sign",Lookup!F:F,IF(H15="N/A","N/A",""))))</f>
        <v/>
      </c>
      <c r="N15" s="42"/>
    </row>
    <row r="16" spans="1:16" x14ac:dyDescent="0.25">
      <c r="A16" s="38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2"/>
      <c r="M16" s="10" t="str">
        <f>IF(H16="No Change","N/A",IF(H16="New Tag Required",Lookup!F:F,IF(H16="Remove Old Sign",Lookup!F:F,IF(H16="N/A","N/A",""))))</f>
        <v/>
      </c>
      <c r="N16" s="42"/>
    </row>
    <row r="17" spans="1:14" ht="15.75" thickBot="1" x14ac:dyDescent="0.3">
      <c r="A17" s="38"/>
      <c r="C17" s="11"/>
      <c r="E17" s="36"/>
      <c r="F17" s="36"/>
      <c r="G17" s="36"/>
      <c r="K17" s="42"/>
      <c r="N17" s="42"/>
    </row>
    <row r="18" spans="1:14" ht="45" x14ac:dyDescent="0.25">
      <c r="A18" s="38"/>
      <c r="C18" s="11"/>
      <c r="E18" s="36"/>
      <c r="F18" s="36"/>
      <c r="G18" s="43" t="s">
        <v>49</v>
      </c>
      <c r="H18" s="44" t="s">
        <v>50</v>
      </c>
      <c r="J18" s="45" t="s">
        <v>44</v>
      </c>
      <c r="K18" s="10"/>
      <c r="L18" s="10"/>
      <c r="M18" s="45" t="s">
        <v>45</v>
      </c>
    </row>
    <row r="19" spans="1:14" ht="15.75" thickBot="1" x14ac:dyDescent="0.3">
      <c r="A19" s="38"/>
      <c r="C19" s="11"/>
      <c r="E19" s="36"/>
      <c r="F19" s="36"/>
      <c r="G19" s="14">
        <f>COUNTIF(G6:G18,"New Tag Required")</f>
        <v>3</v>
      </c>
      <c r="H19" s="13">
        <f>COUNTIF(H6:H18,"New Sign Required")</f>
        <v>0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38"/>
      <c r="C20" s="11"/>
      <c r="E20" s="36"/>
      <c r="F20" s="36"/>
      <c r="G20" s="36"/>
    </row>
    <row r="21" spans="1:14" x14ac:dyDescent="0.25">
      <c r="A21" s="38"/>
      <c r="C21" s="11"/>
      <c r="E21" s="36"/>
      <c r="F21" s="36"/>
      <c r="G21" s="36"/>
    </row>
    <row r="22" spans="1:14" x14ac:dyDescent="0.25">
      <c r="A22" s="38"/>
      <c r="C22" s="11"/>
      <c r="E22" s="36"/>
      <c r="F22" s="36"/>
      <c r="G22" s="36"/>
    </row>
    <row r="23" spans="1:14" x14ac:dyDescent="0.25">
      <c r="A23" s="38"/>
      <c r="C23" s="11"/>
      <c r="E23" s="36"/>
      <c r="F23" s="36"/>
      <c r="G23" s="36"/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46"/>
      <c r="C27" s="11"/>
      <c r="E27" s="36"/>
      <c r="F27" s="47"/>
      <c r="G27" s="36"/>
    </row>
    <row r="28" spans="1:14" x14ac:dyDescent="0.25">
      <c r="A28" s="46"/>
      <c r="C28" s="11"/>
      <c r="E28" s="36"/>
      <c r="F28" s="47"/>
      <c r="G28" s="36"/>
    </row>
    <row r="29" spans="1:14" x14ac:dyDescent="0.25">
      <c r="A29" s="46"/>
      <c r="C29" s="11"/>
      <c r="E29" s="36"/>
      <c r="F29" s="48"/>
      <c r="G29" s="36"/>
    </row>
    <row r="30" spans="1:14" x14ac:dyDescent="0.25">
      <c r="A30" s="38"/>
      <c r="C30" s="11"/>
      <c r="E30" s="36"/>
      <c r="F30" s="47"/>
      <c r="G30" s="36"/>
    </row>
    <row r="31" spans="1:14" x14ac:dyDescent="0.25">
      <c r="A31" s="38"/>
      <c r="C31" s="11"/>
      <c r="E31" s="36"/>
      <c r="F31" s="47"/>
      <c r="G31" s="36"/>
    </row>
    <row r="32" spans="1:14" x14ac:dyDescent="0.25">
      <c r="A32" s="49"/>
      <c r="C32" s="11"/>
      <c r="E32" s="36"/>
      <c r="F32" s="36"/>
      <c r="G32" s="36"/>
    </row>
    <row r="33" spans="1:7" x14ac:dyDescent="0.25">
      <c r="A33" s="49"/>
      <c r="C33" s="11"/>
      <c r="E33" s="36"/>
      <c r="F33" s="36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49"/>
      <c r="C35" s="11"/>
      <c r="E35" s="36"/>
      <c r="F35" s="36"/>
      <c r="G35" s="36"/>
    </row>
    <row r="36" spans="1:7" x14ac:dyDescent="0.25">
      <c r="A36" s="50"/>
      <c r="C36" s="11"/>
      <c r="E36" s="36"/>
      <c r="F36" s="41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49"/>
      <c r="C38" s="11"/>
      <c r="E38" s="36"/>
      <c r="F38" s="36"/>
      <c r="G38" s="36"/>
    </row>
    <row r="39" spans="1:7" x14ac:dyDescent="0.25">
      <c r="A39" s="38"/>
      <c r="C39" s="11"/>
      <c r="E39" s="36"/>
      <c r="F39" s="36"/>
      <c r="G39" s="36"/>
    </row>
    <row r="40" spans="1:7" x14ac:dyDescent="0.25">
      <c r="A40" s="38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7" t="s">
        <v>32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4:G38 G10:G17">
    <cfRule type="containsText" dxfId="37" priority="119" operator="containsText" text="New Tag Required">
      <formula>NOT(ISERROR(SEARCH("New Tag Required",G10)))</formula>
    </cfRule>
  </conditionalFormatting>
  <conditionalFormatting sqref="D6 D8 D10:D84">
    <cfRule type="containsText" dxfId="36" priority="118" operator="containsText" text="Yes">
      <formula>NOT(ISERROR(SEARCH("Yes",D6)))</formula>
    </cfRule>
  </conditionalFormatting>
  <conditionalFormatting sqref="H24:H84 H185:H406 H10:H17">
    <cfRule type="containsText" dxfId="35" priority="106" operator="containsText" text="New Sign Required">
      <formula>NOT(ISERROR(SEARCH("New Sign Required",H10)))</formula>
    </cfRule>
  </conditionalFormatting>
  <conditionalFormatting sqref="G24:G84 G10:H17">
    <cfRule type="containsText" dxfId="34" priority="105" operator="containsText" text="Action Required">
      <formula>NOT(ISERROR(SEARCH("Action Required",G10)))</formula>
    </cfRule>
  </conditionalFormatting>
  <conditionalFormatting sqref="H24:H84">
    <cfRule type="containsText" dxfId="33" priority="104" operator="containsText" text="Action Required">
      <formula>NOT(ISERROR(SEARCH("Action Required",H24)))</formula>
    </cfRule>
  </conditionalFormatting>
  <conditionalFormatting sqref="G6 G20:G23">
    <cfRule type="containsText" dxfId="32" priority="46" operator="containsText" text="New Tag Required">
      <formula>NOT(ISERROR(SEARCH("New Tag Required",G6)))</formula>
    </cfRule>
  </conditionalFormatting>
  <conditionalFormatting sqref="H6 H20:H23">
    <cfRule type="containsText" dxfId="31" priority="44" operator="containsText" text="New Sign Required">
      <formula>NOT(ISERROR(SEARCH("New Sign Required",H6)))</formula>
    </cfRule>
  </conditionalFormatting>
  <conditionalFormatting sqref="G6 G20:G23">
    <cfRule type="containsText" dxfId="30" priority="43" operator="containsText" text="Action Required">
      <formula>NOT(ISERROR(SEARCH("Action Required",G6)))</formula>
    </cfRule>
  </conditionalFormatting>
  <conditionalFormatting sqref="H6 H20:H23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85:D184">
    <cfRule type="containsText" dxfId="25" priority="38" operator="containsText" text="Yes">
      <formula>NOT(ISERROR(SEARCH("Yes",D85)))</formula>
    </cfRule>
  </conditionalFormatting>
  <conditionalFormatting sqref="H85:H184">
    <cfRule type="containsText" dxfId="24" priority="37" operator="containsText" text="New Sign Required">
      <formula>NOT(ISERROR(SEARCH("New Sign Required",H85)))</formula>
    </cfRule>
  </conditionalFormatting>
  <conditionalFormatting sqref="G85:G184">
    <cfRule type="containsText" dxfId="23" priority="36" operator="containsText" text="Action Required">
      <formula>NOT(ISERROR(SEARCH("Action Required",G85)))</formula>
    </cfRule>
  </conditionalFormatting>
  <conditionalFormatting sqref="H85:H184">
    <cfRule type="containsText" dxfId="22" priority="35" operator="containsText" text="Action Required">
      <formula>NOT(ISERROR(SEARCH("Action Required",H85)))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16">
    <cfRule type="cellIs" dxfId="10" priority="11" operator="equal">
      <formula>0</formula>
    </cfRule>
  </conditionalFormatting>
  <conditionalFormatting sqref="M6:M16">
    <cfRule type="cellIs" dxfId="9" priority="10" operator="equal">
      <formula>0</formula>
    </cfRule>
  </conditionalFormatting>
  <conditionalFormatting sqref="J6:J16 M6:M16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3">
    <cfRule type="expression" dxfId="5" priority="6">
      <formula>$J6="Log Issues"</formula>
    </cfRule>
  </conditionalFormatting>
  <conditionalFormatting sqref="N6:N13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[1]Lookup!#REF!</xm:f>
          </x14:formula1>
          <xm:sqref>O6:O13</xm:sqref>
        </x14:dataValidation>
        <x14:dataValidation type="list" allowBlank="1" showInputMessage="1">
          <x14:formula1>
            <xm:f>Lookup!$E$1:$E$18</xm:f>
          </x14:formula1>
          <xm:sqref>C6:C184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5" sqref="F5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21</v>
      </c>
      <c r="D1" t="s">
        <v>2</v>
      </c>
      <c r="E1" s="7" t="s">
        <v>29</v>
      </c>
      <c r="F1" s="1" t="s">
        <v>46</v>
      </c>
    </row>
    <row r="2" spans="1:6" ht="14.45" x14ac:dyDescent="0.3">
      <c r="A2" s="1" t="s">
        <v>3</v>
      </c>
      <c r="B2" s="1" t="s">
        <v>6</v>
      </c>
      <c r="C2" t="s">
        <v>13</v>
      </c>
      <c r="D2" t="s">
        <v>19</v>
      </c>
      <c r="E2" s="7" t="s">
        <v>57</v>
      </c>
      <c r="F2" s="1" t="s">
        <v>47</v>
      </c>
    </row>
    <row r="3" spans="1:6" ht="14.45" x14ac:dyDescent="0.3">
      <c r="A3" s="1" t="s">
        <v>14</v>
      </c>
      <c r="B3" s="1" t="s">
        <v>14</v>
      </c>
      <c r="C3" t="s">
        <v>52</v>
      </c>
      <c r="D3" s="1" t="s">
        <v>14</v>
      </c>
      <c r="E3" s="7" t="s">
        <v>23</v>
      </c>
      <c r="F3" s="1" t="s">
        <v>48</v>
      </c>
    </row>
    <row r="4" spans="1:6" ht="14.45" x14ac:dyDescent="0.3">
      <c r="A4" s="9" t="s">
        <v>34</v>
      </c>
      <c r="C4" t="s">
        <v>53</v>
      </c>
      <c r="D4" s="8" t="s">
        <v>34</v>
      </c>
      <c r="E4" s="7" t="s">
        <v>59</v>
      </c>
      <c r="F4" s="1" t="s">
        <v>62</v>
      </c>
    </row>
    <row r="5" spans="1:6" ht="14.45" x14ac:dyDescent="0.3">
      <c r="A5" s="1" t="s">
        <v>60</v>
      </c>
      <c r="C5" t="s">
        <v>54</v>
      </c>
      <c r="D5" s="8" t="s">
        <v>61</v>
      </c>
      <c r="E5" s="7" t="s">
        <v>36</v>
      </c>
      <c r="F5">
        <v>0</v>
      </c>
    </row>
    <row r="6" spans="1:6" ht="14.45" x14ac:dyDescent="0.3">
      <c r="E6" s="7" t="s">
        <v>31</v>
      </c>
    </row>
    <row r="7" spans="1:6" ht="14.45" x14ac:dyDescent="0.3">
      <c r="E7" s="7" t="s">
        <v>30</v>
      </c>
    </row>
    <row r="8" spans="1:6" ht="14.45" x14ac:dyDescent="0.3">
      <c r="E8" s="7" t="s">
        <v>33</v>
      </c>
    </row>
    <row r="9" spans="1:6" ht="14.45" x14ac:dyDescent="0.3">
      <c r="E9" s="52" t="s">
        <v>55</v>
      </c>
    </row>
    <row r="10" spans="1:6" s="1" customFormat="1" ht="14.45" x14ac:dyDescent="0.3">
      <c r="E10" s="52" t="s">
        <v>35</v>
      </c>
    </row>
    <row r="11" spans="1:6" ht="14.45" x14ac:dyDescent="0.3">
      <c r="E11" s="52" t="s">
        <v>22</v>
      </c>
    </row>
    <row r="12" spans="1:6" ht="14.45" x14ac:dyDescent="0.3">
      <c r="E12" s="52" t="s">
        <v>26</v>
      </c>
    </row>
    <row r="13" spans="1:6" ht="14.45" x14ac:dyDescent="0.3">
      <c r="E13" s="52" t="s">
        <v>58</v>
      </c>
    </row>
    <row r="14" spans="1:6" ht="14.45" x14ac:dyDescent="0.3">
      <c r="E14" s="52" t="s">
        <v>56</v>
      </c>
    </row>
    <row r="15" spans="1:6" ht="14.45" x14ac:dyDescent="0.3">
      <c r="E15" s="52" t="s">
        <v>24</v>
      </c>
    </row>
    <row r="16" spans="1:6" ht="14.45" x14ac:dyDescent="0.3">
      <c r="E16" s="52" t="s">
        <v>28</v>
      </c>
    </row>
    <row r="17" spans="1:7" ht="14.45" x14ac:dyDescent="0.3">
      <c r="E17" s="52" t="s">
        <v>25</v>
      </c>
    </row>
    <row r="18" spans="1:7" ht="14.45" x14ac:dyDescent="0.3">
      <c r="E18" s="52" t="s">
        <v>27</v>
      </c>
    </row>
    <row r="19" spans="1:7" ht="14.45" x14ac:dyDescent="0.3">
      <c r="E19" s="7"/>
    </row>
    <row r="20" spans="1:7" ht="14.45" x14ac:dyDescent="0.3">
      <c r="A20" s="51"/>
      <c r="B20" s="51"/>
      <c r="C20" s="51"/>
      <c r="D20" s="51"/>
      <c r="F20" s="51"/>
      <c r="G20" s="51"/>
    </row>
    <row r="21" spans="1:7" ht="14.45" x14ac:dyDescent="0.3">
      <c r="A21" s="51"/>
      <c r="B21" s="51"/>
      <c r="C21" s="51"/>
      <c r="D21" s="51"/>
      <c r="F21" s="51"/>
      <c r="G21" s="51"/>
    </row>
    <row r="22" spans="1:7" ht="14.45" x14ac:dyDescent="0.3">
      <c r="A22" s="51"/>
      <c r="B22" s="51"/>
      <c r="C22" s="51"/>
      <c r="D22" s="51"/>
      <c r="F22" s="51"/>
      <c r="G22" s="51"/>
    </row>
    <row r="23" spans="1:7" ht="14.45" x14ac:dyDescent="0.3">
      <c r="A23" s="51"/>
      <c r="B23" s="51"/>
      <c r="C23" s="51"/>
      <c r="D23" s="51"/>
      <c r="F23" s="51"/>
      <c r="G23" s="51"/>
    </row>
    <row r="24" spans="1:7" ht="14.45" x14ac:dyDescent="0.3">
      <c r="A24" s="51"/>
      <c r="B24" s="51"/>
      <c r="C24" s="51"/>
      <c r="D24" s="51"/>
      <c r="F24" s="51"/>
      <c r="G24" s="51"/>
    </row>
    <row r="25" spans="1:7" ht="14.45" x14ac:dyDescent="0.3">
      <c r="A25" s="51"/>
      <c r="B25" s="51"/>
      <c r="C25" s="51"/>
      <c r="D25" s="51"/>
      <c r="F25" s="51"/>
      <c r="G25" s="51"/>
    </row>
    <row r="26" spans="1:7" ht="14.45" x14ac:dyDescent="0.3">
      <c r="A26" s="51"/>
      <c r="B26" s="51"/>
      <c r="C26" s="51"/>
      <c r="D26" s="51"/>
      <c r="F26" s="51"/>
      <c r="G26" s="51"/>
    </row>
    <row r="27" spans="1:7" ht="14.45" x14ac:dyDescent="0.3">
      <c r="A27" s="51"/>
      <c r="B27" s="51"/>
      <c r="C27" s="51"/>
      <c r="D27" s="51"/>
      <c r="F27" s="51"/>
      <c r="G27" s="51"/>
    </row>
    <row r="28" spans="1:7" ht="14.45" x14ac:dyDescent="0.3">
      <c r="A28" s="51"/>
      <c r="B28" s="51"/>
      <c r="C28" s="51"/>
      <c r="D28" s="51"/>
      <c r="F28" s="51"/>
      <c r="G28" s="51"/>
    </row>
    <row r="29" spans="1:7" ht="14.45" x14ac:dyDescent="0.3">
      <c r="A29" s="51"/>
      <c r="B29" s="51"/>
      <c r="C29" s="51"/>
      <c r="D29" s="51"/>
      <c r="F29" s="51"/>
      <c r="G29" s="51"/>
    </row>
    <row r="30" spans="1:7" ht="14.45" x14ac:dyDescent="0.3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Woodland Glen II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Champions Court II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0135</v>
      </c>
      <c r="B125" s="3" t="str">
        <f>([2]UKBuilding_List!B125)</f>
        <v>Cooperstown Bldg F</v>
      </c>
    </row>
    <row r="126" spans="1:2" x14ac:dyDescent="0.25">
      <c r="A126" s="2" t="str">
        <f>([2]UKBuilding_List!A126)</f>
        <v>0136</v>
      </c>
      <c r="B126" s="3" t="str">
        <f>([2]UKBuilding_List!B126)</f>
        <v>Cooperstown Bldg G</v>
      </c>
    </row>
    <row r="127" spans="1:2" x14ac:dyDescent="0.25">
      <c r="A127" s="2" t="str">
        <f>([2]UKBuilding_List!A127)</f>
        <v>0137</v>
      </c>
      <c r="B127" s="3" t="str">
        <f>([2]UKBuilding_List!B127)</f>
        <v>Alpha Gamma Rho Fraternity</v>
      </c>
    </row>
    <row r="128" spans="1:2" x14ac:dyDescent="0.25">
      <c r="A128" s="2" t="str">
        <f>([2]UKBuilding_List!A128)</f>
        <v>0138</v>
      </c>
      <c r="B128" s="3" t="str">
        <f>([2]UKBuilding_List!B128)</f>
        <v>Phi Sigma Kappa Fraternity</v>
      </c>
    </row>
    <row r="129" spans="1:2" x14ac:dyDescent="0.25">
      <c r="A129" s="2" t="str">
        <f>([2]UKBuilding_List!A129)</f>
        <v>0140</v>
      </c>
      <c r="B129" s="3" t="str">
        <f>([2]UKBuilding_List!B129)</f>
        <v>Kappa Sigma Fraternity</v>
      </c>
    </row>
    <row r="130" spans="1:2" x14ac:dyDescent="0.25">
      <c r="A130" s="2" t="str">
        <f>([2]UKBuilding_List!A130)</f>
        <v>0141</v>
      </c>
      <c r="B130" s="3" t="str">
        <f>([2]UKBuilding_List!B130)</f>
        <v>New Farmhouse Fraternity</v>
      </c>
    </row>
    <row r="131" spans="1:2" x14ac:dyDescent="0.25">
      <c r="A131" s="2" t="str">
        <f>([2]UKBuilding_List!A131)</f>
        <v>0142</v>
      </c>
      <c r="B131" s="3" t="str">
        <f>([2]UKBuilding_List!B131)</f>
        <v>Farmhouse Fraternity</v>
      </c>
    </row>
    <row r="132" spans="1:2" x14ac:dyDescent="0.25">
      <c r="A132" s="2" t="str">
        <f>([2]UKBuilding_List!A132)</f>
        <v>0143</v>
      </c>
      <c r="B132" s="3" t="str">
        <f>([2]UKBuilding_List!B132)</f>
        <v>Blanding II</v>
      </c>
    </row>
    <row r="133" spans="1:2" x14ac:dyDescent="0.25">
      <c r="A133" s="2" t="str">
        <f>([2]UKBuilding_List!A133)</f>
        <v>0144</v>
      </c>
      <c r="B133" s="3" t="str">
        <f>([2]UKBuilding_List!B133)</f>
        <v>Blanding III</v>
      </c>
    </row>
    <row r="134" spans="1:2" x14ac:dyDescent="0.25">
      <c r="A134" s="2" t="str">
        <f>([2]UKBuilding_List!A134)</f>
        <v>0145</v>
      </c>
      <c r="B134" s="3" t="str">
        <f>([2]UKBuilding_List!B134)</f>
        <v>Blanding Tower</v>
      </c>
    </row>
    <row r="135" spans="1:2" x14ac:dyDescent="0.25">
      <c r="A135" s="2" t="str">
        <f>([2]UKBuilding_List!A135)</f>
        <v>0146</v>
      </c>
      <c r="B135" s="3" t="str">
        <f>([2]UKBuilding_List!B135)</f>
        <v>Blanding IV</v>
      </c>
    </row>
    <row r="136" spans="1:2" x14ac:dyDescent="0.25">
      <c r="A136" s="2" t="str">
        <f>([2]UKBuilding_List!A136)</f>
        <v>0147</v>
      </c>
      <c r="B136" s="3" t="str">
        <f>([2]UKBuilding_List!B136)</f>
        <v>Complex Commons</v>
      </c>
    </row>
    <row r="137" spans="1:2" x14ac:dyDescent="0.25">
      <c r="A137" s="2" t="str">
        <f>([2]UKBuilding_List!A137)</f>
        <v>0148</v>
      </c>
      <c r="B137" s="3" t="str">
        <f>([2]UKBuilding_List!B137)</f>
        <v>Kirwan IV</v>
      </c>
    </row>
    <row r="138" spans="1:2" x14ac:dyDescent="0.25">
      <c r="A138" s="2" t="str">
        <f>([2]UKBuilding_List!A138)</f>
        <v>0149</v>
      </c>
      <c r="B138" s="3" t="str">
        <f>([2]UKBuilding_List!B138)</f>
        <v>Kirwan Tower</v>
      </c>
    </row>
    <row r="139" spans="1:2" x14ac:dyDescent="0.25">
      <c r="A139" s="2" t="str">
        <f>([2]UKBuilding_List!A139)</f>
        <v>0150</v>
      </c>
      <c r="B139" s="3" t="str">
        <f>([2]UKBuilding_List!B139)</f>
        <v>Kirwan III</v>
      </c>
    </row>
    <row r="140" spans="1:2" x14ac:dyDescent="0.25">
      <c r="A140" s="2" t="str">
        <f>([2]UKBuilding_List!A140)</f>
        <v>0151</v>
      </c>
      <c r="B140" s="3" t="str">
        <f>([2]UKBuilding_List!B140)</f>
        <v>Kirwan II</v>
      </c>
    </row>
    <row r="141" spans="1:2" x14ac:dyDescent="0.25">
      <c r="A141" s="2" t="str">
        <f>([2]UKBuilding_List!A141)</f>
        <v>0152</v>
      </c>
      <c r="B141" s="3" t="str">
        <f>([2]UKBuilding_List!B141)</f>
        <v>Kirwan I</v>
      </c>
    </row>
    <row r="142" spans="1:2" x14ac:dyDescent="0.25">
      <c r="A142" s="2" t="str">
        <f>([2]UKBuilding_List!A142)</f>
        <v>0153</v>
      </c>
      <c r="B142" s="3" t="str">
        <f>([2]UKBuilding_List!B142)</f>
        <v>Blanding I</v>
      </c>
    </row>
    <row r="143" spans="1:2" x14ac:dyDescent="0.25">
      <c r="A143" s="2" t="str">
        <f>([2]UKBuilding_List!A143)</f>
        <v>0154</v>
      </c>
      <c r="B143" s="3" t="str">
        <f>([2]UKBuilding_List!B143)</f>
        <v>Head House</v>
      </c>
    </row>
    <row r="144" spans="1:2" x14ac:dyDescent="0.25">
      <c r="A144" s="2" t="str">
        <f>([2]UKBuilding_List!A144)</f>
        <v>0155</v>
      </c>
      <c r="B144" s="3" t="str">
        <f>([2]UKBuilding_List!B144)</f>
        <v>Greenhouse No 2</v>
      </c>
    </row>
    <row r="145" spans="1:2" x14ac:dyDescent="0.25">
      <c r="A145" s="2" t="str">
        <f>([2]UKBuilding_List!A145)</f>
        <v>0156</v>
      </c>
      <c r="B145" s="3" t="str">
        <f>([2]UKBuilding_List!B145)</f>
        <v>Greenhouse No 4</v>
      </c>
    </row>
    <row r="146" spans="1:2" x14ac:dyDescent="0.25">
      <c r="A146" s="2" t="str">
        <f>([2]UKBuilding_List!A146)</f>
        <v>0157</v>
      </c>
      <c r="B146" s="3" t="str">
        <f>([2]UKBuilding_List!B146)</f>
        <v>Greenhouse No 7</v>
      </c>
    </row>
    <row r="147" spans="1:2" x14ac:dyDescent="0.25">
      <c r="A147" s="2" t="str">
        <f>([2]UKBuilding_List!A147)</f>
        <v>0158</v>
      </c>
      <c r="B147" s="3" t="str">
        <f>([2]UKBuilding_List!B147)</f>
        <v>Greenhouse No 5</v>
      </c>
    </row>
    <row r="148" spans="1:2" x14ac:dyDescent="0.25">
      <c r="A148" s="2" t="str">
        <f>([2]UKBuilding_List!A148)</f>
        <v>0159</v>
      </c>
      <c r="B148" s="3" t="str">
        <f>([2]UKBuilding_List!B148)</f>
        <v>Greenhouse No 3</v>
      </c>
    </row>
    <row r="149" spans="1:2" x14ac:dyDescent="0.25">
      <c r="A149" s="2" t="str">
        <f>([2]UKBuilding_List!A149)</f>
        <v>0160</v>
      </c>
      <c r="B149" s="3" t="str">
        <f>([2]UKBuilding_List!B149)</f>
        <v>Greenhouse No 1</v>
      </c>
    </row>
    <row r="150" spans="1:2" x14ac:dyDescent="0.25">
      <c r="A150" s="2" t="str">
        <f>([2]UKBuilding_List!A150)</f>
        <v>0161</v>
      </c>
      <c r="B150" s="3" t="str">
        <f>([2]UKBuilding_List!B150)</f>
        <v>Greenhouse No 9</v>
      </c>
    </row>
    <row r="151" spans="1:2" x14ac:dyDescent="0.25">
      <c r="A151" s="2" t="str">
        <f>([2]UKBuilding_List!A151)</f>
        <v>0162</v>
      </c>
      <c r="B151" s="3" t="str">
        <f>([2]UKBuilding_List!B151)</f>
        <v>Greenhouse No 11</v>
      </c>
    </row>
    <row r="152" spans="1:2" x14ac:dyDescent="0.25">
      <c r="A152" s="2" t="str">
        <f>([2]UKBuilding_List!A152)</f>
        <v>0163</v>
      </c>
      <c r="B152" s="3" t="str">
        <f>([2]UKBuilding_List!B152)</f>
        <v>Greenhouse No 6</v>
      </c>
    </row>
    <row r="153" spans="1:2" x14ac:dyDescent="0.25">
      <c r="A153" s="2" t="str">
        <f>([2]UKBuilding_List!A153)</f>
        <v>0164</v>
      </c>
      <c r="B153" s="3" t="str">
        <f>([2]UKBuilding_List!B153)</f>
        <v>Greenhouse No 12</v>
      </c>
    </row>
    <row r="154" spans="1:2" x14ac:dyDescent="0.25">
      <c r="A154" s="2" t="str">
        <f>([2]UKBuilding_List!A154)</f>
        <v>0165</v>
      </c>
      <c r="B154" s="3" t="str">
        <f>([2]UKBuilding_List!B154)</f>
        <v>106 Conn Terrace</v>
      </c>
    </row>
    <row r="155" spans="1:2" x14ac:dyDescent="0.25">
      <c r="A155" s="2" t="str">
        <f>([2]UKBuilding_List!A155)</f>
        <v>0166</v>
      </c>
      <c r="B155" s="3" t="str">
        <f>([2]UKBuilding_List!B155)</f>
        <v>Gatehouse Administration Dr</v>
      </c>
    </row>
    <row r="156" spans="1:2" x14ac:dyDescent="0.25">
      <c r="A156" s="2" t="str">
        <f>([2]UKBuilding_List!A156)</f>
        <v>0167</v>
      </c>
      <c r="B156" s="3" t="str">
        <f>([2]UKBuilding_List!B156)</f>
        <v>Gatehouse Rose &amp; Chem/Physics</v>
      </c>
    </row>
    <row r="157" spans="1:2" x14ac:dyDescent="0.25">
      <c r="A157" s="2" t="str">
        <f>([2]UKBuilding_List!A157)</f>
        <v>0170</v>
      </c>
      <c r="B157" s="3" t="str">
        <f>([2]UKBuilding_List!B157)</f>
        <v>Gatehouse Student Center</v>
      </c>
    </row>
    <row r="158" spans="1:2" x14ac:dyDescent="0.25">
      <c r="A158" s="2" t="str">
        <f>([2]UKBuilding_List!A158)</f>
        <v>0173</v>
      </c>
      <c r="B158" s="3" t="str">
        <f>([2]UKBuilding_List!B158)</f>
        <v>Gatehouse Med Plaza</v>
      </c>
    </row>
    <row r="159" spans="1:2" x14ac:dyDescent="0.25">
      <c r="A159" s="2" t="str">
        <f>([2]UKBuilding_List!A159)</f>
        <v>0174</v>
      </c>
      <c r="B159" s="3" t="str">
        <f>([2]UKBuilding_List!B159)</f>
        <v>Academic Science Building</v>
      </c>
    </row>
    <row r="160" spans="1:2" x14ac:dyDescent="0.25">
      <c r="A160" s="2" t="str">
        <f>([2]UKBuilding_List!A160)</f>
        <v>0175</v>
      </c>
      <c r="B160" s="3" t="str">
        <f>([2]UKBuilding_List!B160)</f>
        <v>Gatehouse Med Plaza</v>
      </c>
    </row>
    <row r="161" spans="1:2" x14ac:dyDescent="0.25">
      <c r="A161" s="2" t="str">
        <f>([2]UKBuilding_List!A161)</f>
        <v>0176</v>
      </c>
      <c r="B161" s="3" t="str">
        <f>([2]UKBuilding_List!B161)</f>
        <v>Gatehouse KY Clinic</v>
      </c>
    </row>
    <row r="162" spans="1:2" x14ac:dyDescent="0.25">
      <c r="A162" s="2" t="str">
        <f>([2]UKBuilding_List!A162)</f>
        <v>0177</v>
      </c>
      <c r="B162" s="3" t="str">
        <f>([2]UKBuilding_List!B162)</f>
        <v>Residence Motor Pool</v>
      </c>
    </row>
    <row r="163" spans="1:2" x14ac:dyDescent="0.25">
      <c r="A163" s="2" t="str">
        <f>([2]UKBuilding_List!A163)</f>
        <v>0178</v>
      </c>
      <c r="B163" s="3" t="str">
        <f>([2]UKBuilding_List!B163)</f>
        <v>Gatehouse Young Library</v>
      </c>
    </row>
    <row r="164" spans="1:2" x14ac:dyDescent="0.25">
      <c r="A164" s="2" t="str">
        <f>([2]UKBuilding_List!A164)</f>
        <v>0180</v>
      </c>
      <c r="B164" s="3" t="str">
        <f>([2]UKBuilding_List!B164)</f>
        <v>113 State St</v>
      </c>
    </row>
    <row r="165" spans="1:2" x14ac:dyDescent="0.25">
      <c r="A165" s="2" t="str">
        <f>([2]UKBuilding_List!A165)</f>
        <v>0182</v>
      </c>
      <c r="B165" s="3" t="str">
        <f>([2]UKBuilding_List!B165)</f>
        <v>Isolation Barn Incinerator</v>
      </c>
    </row>
    <row r="166" spans="1:2" x14ac:dyDescent="0.25">
      <c r="A166" s="2" t="str">
        <f>([2]UKBuilding_List!A166)</f>
        <v>0183</v>
      </c>
      <c r="B166" s="3" t="str">
        <f>([2]UKBuilding_List!B166)</f>
        <v>Isolation Barn</v>
      </c>
    </row>
    <row r="167" spans="1:2" x14ac:dyDescent="0.25">
      <c r="A167" s="2" t="str">
        <f>([2]UKBuilding_List!A167)</f>
        <v>0184</v>
      </c>
      <c r="B167" s="3" t="str">
        <f>([2]UKBuilding_List!B167)</f>
        <v>Agricultural Machine Research Lab</v>
      </c>
    </row>
    <row r="168" spans="1:2" x14ac:dyDescent="0.25">
      <c r="A168" s="2" t="str">
        <f>([2]UKBuilding_List!A168)</f>
        <v>0185</v>
      </c>
      <c r="B168" s="3" t="str">
        <f>([2]UKBuilding_List!B168)</f>
        <v>Garage by Motor Pool Residence</v>
      </c>
    </row>
    <row r="169" spans="1:2" x14ac:dyDescent="0.25">
      <c r="A169" s="2" t="str">
        <f>([2]UKBuilding_List!A169)</f>
        <v>0187</v>
      </c>
      <c r="B169" s="3" t="str">
        <f>([2]UKBuilding_List!B169)</f>
        <v>Bus Shelter #5</v>
      </c>
    </row>
    <row r="170" spans="1:2" x14ac:dyDescent="0.25">
      <c r="A170" s="2" t="str">
        <f>([2]UKBuilding_List!A170)</f>
        <v>0189</v>
      </c>
      <c r="B170" s="3" t="str">
        <f>([2]UKBuilding_List!B170)</f>
        <v>Shawneetown Bldg A</v>
      </c>
    </row>
    <row r="171" spans="1:2" x14ac:dyDescent="0.25">
      <c r="A171" s="2" t="str">
        <f>([2]UKBuilding_List!A171)</f>
        <v>0190</v>
      </c>
      <c r="B171" s="3" t="str">
        <f>([2]UKBuilding_List!B171)</f>
        <v>Shawneetown Bldg B</v>
      </c>
    </row>
    <row r="172" spans="1:2" x14ac:dyDescent="0.25">
      <c r="A172" s="2" t="str">
        <f>([2]UKBuilding_List!A172)</f>
        <v>0191</v>
      </c>
      <c r="B172" s="3" t="str">
        <f>([2]UKBuilding_List!B172)</f>
        <v>Shawneetown Bldg D</v>
      </c>
    </row>
    <row r="173" spans="1:2" x14ac:dyDescent="0.25">
      <c r="A173" s="2" t="str">
        <f>([2]UKBuilding_List!A173)</f>
        <v>0192</v>
      </c>
      <c r="B173" s="3" t="str">
        <f>([2]UKBuilding_List!B173)</f>
        <v>Shawneetown Bldg F</v>
      </c>
    </row>
    <row r="174" spans="1:2" x14ac:dyDescent="0.25">
      <c r="A174" s="2" t="str">
        <f>([2]UKBuilding_List!A174)</f>
        <v>0193</v>
      </c>
      <c r="B174" s="3" t="str">
        <f>([2]UKBuilding_List!B174)</f>
        <v>Shawneetown Bldg E</v>
      </c>
    </row>
    <row r="175" spans="1:2" x14ac:dyDescent="0.25">
      <c r="A175" s="2" t="str">
        <f>([2]UKBuilding_List!A175)</f>
        <v>0194</v>
      </c>
      <c r="B175" s="3" t="str">
        <f>([2]UKBuilding_List!B175)</f>
        <v>Shawneetown Bldg C</v>
      </c>
    </row>
    <row r="176" spans="1:2" x14ac:dyDescent="0.25">
      <c r="A176" s="2" t="str">
        <f>([2]UKBuilding_List!A176)</f>
        <v>0196</v>
      </c>
      <c r="B176" s="3" t="str">
        <f>([2]UKBuilding_List!B176)</f>
        <v>Stoll Field Viewing Tower</v>
      </c>
    </row>
    <row r="177" spans="1:2" x14ac:dyDescent="0.25">
      <c r="A177" s="2" t="str">
        <f>([2]UKBuilding_List!A177)</f>
        <v>0197</v>
      </c>
      <c r="B177" s="3" t="str">
        <f>([2]UKBuilding_List!B177)</f>
        <v>Parking Garage No 1</v>
      </c>
    </row>
    <row r="178" spans="1:2" x14ac:dyDescent="0.25">
      <c r="A178" s="2" t="str">
        <f>([2]UKBuilding_List!A178)</f>
        <v>0198</v>
      </c>
      <c r="B178" s="3" t="str">
        <f>([2]UKBuilding_List!B178)</f>
        <v>Parking Garage No 2</v>
      </c>
    </row>
    <row r="179" spans="1:2" x14ac:dyDescent="0.25">
      <c r="A179" s="2" t="str">
        <f>([2]UKBuilding_List!A179)</f>
        <v>0199</v>
      </c>
      <c r="B179" s="3" t="str">
        <f>([2]UKBuilding_List!B179)</f>
        <v>Parking Garage No 3</v>
      </c>
    </row>
    <row r="180" spans="1:2" x14ac:dyDescent="0.25">
      <c r="A180" s="2" t="str">
        <f>([2]UKBuilding_List!A180)</f>
        <v>0200</v>
      </c>
      <c r="B180" s="3" t="str">
        <f>([2]UKBuilding_List!B180)</f>
        <v>Wethington Allied Health Building</v>
      </c>
    </row>
    <row r="181" spans="1:2" x14ac:dyDescent="0.25">
      <c r="A181" s="2" t="str">
        <f>([2]UKBuilding_List!A181)</f>
        <v>0202</v>
      </c>
      <c r="B181" s="3" t="str">
        <f>([2]UKBuilding_List!B181)</f>
        <v>Parking Garage No 5</v>
      </c>
    </row>
    <row r="182" spans="1:2" x14ac:dyDescent="0.25">
      <c r="A182" s="2" t="str">
        <f>([2]UKBuilding_List!A182)</f>
        <v>0203</v>
      </c>
      <c r="B182" s="3" t="str">
        <f>([2]UKBuilding_List!B182)</f>
        <v>1037 S. Limestone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0451</v>
      </c>
      <c r="B316" s="3" t="str">
        <f>([2]UKBuilding_List!B316)</f>
        <v>Soccer Field Pressbox</v>
      </c>
    </row>
    <row r="317" spans="1:2" x14ac:dyDescent="0.25">
      <c r="A317" s="2" t="str">
        <f>([2]UKBuilding_List!A317)</f>
        <v>0453</v>
      </c>
      <c r="B317" s="3" t="str">
        <f>([2]UKBuilding_List!B317)</f>
        <v>Shively Grounds Building</v>
      </c>
    </row>
    <row r="318" spans="1:2" x14ac:dyDescent="0.25">
      <c r="A318" s="2" t="str">
        <f>([2]UKBuilding_List!A318)</f>
        <v>0456</v>
      </c>
      <c r="B318" s="3" t="str">
        <f>([2]UKBuilding_List!B318)</f>
        <v>W.T. Young Library</v>
      </c>
    </row>
    <row r="319" spans="1:2" x14ac:dyDescent="0.25">
      <c r="A319" s="2" t="str">
        <f>([2]UKBuilding_List!A319)</f>
        <v>0460</v>
      </c>
      <c r="B319" s="3" t="str">
        <f>([2]UKBuilding_List!B319)</f>
        <v>149 Transcript Ave</v>
      </c>
    </row>
    <row r="320" spans="1:2" x14ac:dyDescent="0.25">
      <c r="A320" s="2" t="str">
        <f>([2]UKBuilding_List!A320)</f>
        <v>0461</v>
      </c>
      <c r="B320" s="3" t="str">
        <f>([2]UKBuilding_List!B320)</f>
        <v>153 Transcript Ave</v>
      </c>
    </row>
    <row r="321" spans="1:2" x14ac:dyDescent="0.25">
      <c r="A321" s="2" t="str">
        <f>([2]UKBuilding_List!A321)</f>
        <v>0467</v>
      </c>
      <c r="B321" s="3" t="str">
        <f>([2]UKBuilding_List!B321)</f>
        <v>220 Transcript Ave</v>
      </c>
    </row>
    <row r="322" spans="1:2" x14ac:dyDescent="0.25">
      <c r="A322" s="2" t="str">
        <f>([2]UKBuilding_List!A322)</f>
        <v>0473</v>
      </c>
      <c r="B322" s="3" t="str">
        <f>([2]UKBuilding_List!B322)</f>
        <v>505 Oldham Ct</v>
      </c>
    </row>
    <row r="323" spans="1:2" x14ac:dyDescent="0.25">
      <c r="A323" s="2" t="str">
        <f>([2]UKBuilding_List!A323)</f>
        <v>0481</v>
      </c>
      <c r="B323" s="3" t="str">
        <f>([2]UKBuilding_List!B323)</f>
        <v>LCC Academic Tech Building</v>
      </c>
    </row>
    <row r="324" spans="1:2" x14ac:dyDescent="0.25">
      <c r="A324" s="2" t="str">
        <f>([2]UKBuilding_List!A324)</f>
        <v>0482</v>
      </c>
      <c r="B324" s="3" t="str">
        <f>([2]UKBuilding_List!B324)</f>
        <v>408 Linden Walk</v>
      </c>
    </row>
    <row r="325" spans="1:2" x14ac:dyDescent="0.25">
      <c r="A325" s="2" t="str">
        <f>([2]UKBuilding_List!A325)</f>
        <v>0484</v>
      </c>
      <c r="B325" s="3" t="str">
        <f>([2]UKBuilding_List!B325)</f>
        <v>Real Properties Garage</v>
      </c>
    </row>
    <row r="326" spans="1:2" x14ac:dyDescent="0.25">
      <c r="A326" s="2" t="str">
        <f>([2]UKBuilding_List!A326)</f>
        <v>0485</v>
      </c>
      <c r="B326" s="3" t="str">
        <f>([2]UKBuilding_List!B326)</f>
        <v>Boone Tennis Stadium</v>
      </c>
    </row>
    <row r="327" spans="1:2" x14ac:dyDescent="0.25">
      <c r="A327" s="2" t="str">
        <f>([2]UKBuilding_List!A327)</f>
        <v>0487</v>
      </c>
      <c r="B327" s="3" t="str">
        <f>([2]UKBuilding_List!B327)</f>
        <v>518 Oldham Ct</v>
      </c>
    </row>
    <row r="328" spans="1:2" x14ac:dyDescent="0.25">
      <c r="A328" s="2" t="str">
        <f>([2]UKBuilding_List!A328)</f>
        <v>0488</v>
      </c>
      <c r="B328" s="3" t="str">
        <f>([2]UKBuilding_List!B328)</f>
        <v>Woodland Early Learning Center</v>
      </c>
    </row>
    <row r="329" spans="1:2" x14ac:dyDescent="0.25">
      <c r="A329" s="2" t="str">
        <f>([2]UKBuilding_List!A329)</f>
        <v>0489</v>
      </c>
      <c r="B329" s="3" t="str">
        <f>([2]UKBuilding_List!B329)</f>
        <v>1117 South Limestone</v>
      </c>
    </row>
    <row r="330" spans="1:2" x14ac:dyDescent="0.25">
      <c r="A330" s="2" t="str">
        <f>([2]UKBuilding_List!A330)</f>
        <v>0490</v>
      </c>
      <c r="B330" s="3" t="str">
        <f>([2]UKBuilding_List!B330)</f>
        <v>Environmental Quality Management</v>
      </c>
    </row>
    <row r="331" spans="1:2" x14ac:dyDescent="0.25">
      <c r="A331" s="2" t="str">
        <f>([2]UKBuilding_List!A331)</f>
        <v>0494</v>
      </c>
      <c r="B331" s="3" t="str">
        <f>([2]UKBuilding_List!B331)</f>
        <v>Stuckert Career Center</v>
      </c>
    </row>
    <row r="332" spans="1:2" x14ac:dyDescent="0.25">
      <c r="A332" s="2" t="str">
        <f>([2]UKBuilding_List!A332)</f>
        <v>0495</v>
      </c>
      <c r="B332" s="3" t="str">
        <f>([2]UKBuilding_List!B332)</f>
        <v>James F. Hardymon Communications Building</v>
      </c>
    </row>
    <row r="333" spans="1:2" x14ac:dyDescent="0.25">
      <c r="A333" s="2" t="str">
        <f>([2]UKBuilding_List!A333)</f>
        <v>0503</v>
      </c>
      <c r="B333" s="3" t="str">
        <f>([2]UKBuilding_List!B333)</f>
        <v>Ralph G Anderson Building (Mech Eng)</v>
      </c>
    </row>
    <row r="334" spans="1:2" x14ac:dyDescent="0.25">
      <c r="A334" s="2" t="str">
        <f>([2]UKBuilding_List!A334)</f>
        <v>0504</v>
      </c>
      <c r="B334" s="3" t="str">
        <f>([2]UKBuilding_List!B334)</f>
        <v>Sigma Chi House Fraternity</v>
      </c>
    </row>
    <row r="335" spans="1:2" x14ac:dyDescent="0.25">
      <c r="A335" s="2" t="str">
        <f>([2]UKBuilding_List!A335)</f>
        <v>0505</v>
      </c>
      <c r="B335" s="3" t="str">
        <f>([2]UKBuilding_List!B335)</f>
        <v>Alpha Tau Omega</v>
      </c>
    </row>
    <row r="336" spans="1:2" x14ac:dyDescent="0.25">
      <c r="A336" s="2" t="str">
        <f>([2]UKBuilding_List!A336)</f>
        <v>0506</v>
      </c>
      <c r="B336" s="3" t="str">
        <f>([2]UKBuilding_List!B336)</f>
        <v>Robert Straus Behavioral Research Building</v>
      </c>
    </row>
    <row r="337" spans="1:2" x14ac:dyDescent="0.25">
      <c r="A337" s="2" t="str">
        <f>([2]UKBuilding_List!A337)</f>
        <v>0507</v>
      </c>
      <c r="B337" s="3" t="str">
        <f>([2]UKBuilding_List!B337)</f>
        <v>Sigma Alpha Epsilon Fraternity</v>
      </c>
    </row>
    <row r="338" spans="1:2" x14ac:dyDescent="0.25">
      <c r="A338" s="2" t="str">
        <f>([2]UKBuilding_List!A338)</f>
        <v>0509</v>
      </c>
      <c r="B338" s="3" t="str">
        <f>([2]UKBuilding_List!B338)</f>
        <v>Biomedical Biological Sciences Research Building</v>
      </c>
    </row>
    <row r="339" spans="1:2" x14ac:dyDescent="0.25">
      <c r="A339" s="2" t="str">
        <f>([2]UKBuilding_List!A339)</f>
        <v>0514</v>
      </c>
      <c r="B339" s="3" t="str">
        <f>([2]UKBuilding_List!B339)</f>
        <v>BBSRB Utility Plant</v>
      </c>
    </row>
    <row r="340" spans="1:2" x14ac:dyDescent="0.25">
      <c r="A340" s="2" t="str">
        <f>([2]UKBuilding_List!A340)</f>
        <v>0517</v>
      </c>
      <c r="B340" s="3" t="str">
        <f>([2]UKBuilding_List!B340)</f>
        <v>College of Medicine Learning Center</v>
      </c>
    </row>
    <row r="341" spans="1:2" x14ac:dyDescent="0.25">
      <c r="A341" s="2" t="str">
        <f>([2]UKBuilding_List!A341)</f>
        <v>0518</v>
      </c>
      <c r="B341" s="3" t="str">
        <f>([2]UKBuilding_List!B341)</f>
        <v>BBSRB Generator Building</v>
      </c>
    </row>
    <row r="342" spans="1:2" x14ac:dyDescent="0.25">
      <c r="A342" s="2" t="str">
        <f>([2]UKBuilding_List!A342)</f>
        <v>0564</v>
      </c>
      <c r="B342" s="3" t="str">
        <f>([2]UKBuilding_List!B342)</f>
        <v>630 South Broadway</v>
      </c>
    </row>
    <row r="343" spans="1:2" x14ac:dyDescent="0.25">
      <c r="A343" s="2" t="str">
        <f>([2]UKBuilding_List!A343)</f>
        <v>0565</v>
      </c>
      <c r="B343" s="3" t="str">
        <f>([2]UKBuilding_List!B343)</f>
        <v>John T. Smith Hall</v>
      </c>
    </row>
    <row r="344" spans="1:2" x14ac:dyDescent="0.25">
      <c r="A344" s="2" t="str">
        <f>([2]UKBuilding_List!A344)</f>
        <v>0566</v>
      </c>
      <c r="B344" s="3" t="str">
        <f>([2]UKBuilding_List!B344)</f>
        <v>Dale E. Baldwin Hall</v>
      </c>
    </row>
    <row r="345" spans="1:2" x14ac:dyDescent="0.25">
      <c r="A345" s="2" t="str">
        <f>([2]UKBuilding_List!A345)</f>
        <v>0567</v>
      </c>
      <c r="B345" s="3" t="str">
        <f>([2]UKBuilding_List!B345)</f>
        <v>Margaret Ingels Hall</v>
      </c>
    </row>
    <row r="346" spans="1:2" x14ac:dyDescent="0.25">
      <c r="A346" s="2" t="str">
        <f>([2]UKBuilding_List!A346)</f>
        <v>0568</v>
      </c>
      <c r="B346" s="3" t="str">
        <f>([2]UKBuilding_List!B346)</f>
        <v>David P. Roselle Hall</v>
      </c>
    </row>
    <row r="347" spans="1:2" x14ac:dyDescent="0.25">
      <c r="A347" s="2" t="str">
        <f>([2]UKBuilding_List!A347)</f>
        <v>0571</v>
      </c>
      <c r="B347" s="3" t="str">
        <f>([2]UKBuilding_List!B347)</f>
        <v>Parking Structure #6</v>
      </c>
    </row>
    <row r="348" spans="1:2" x14ac:dyDescent="0.25">
      <c r="A348" s="2" t="str">
        <f>([2]UKBuilding_List!A348)</f>
        <v>0572</v>
      </c>
      <c r="B348" s="3" t="str">
        <f>([2]UKBuilding_List!B348)</f>
        <v>Parking Structure #7</v>
      </c>
    </row>
    <row r="349" spans="1:2" x14ac:dyDescent="0.25">
      <c r="A349" s="2" t="str">
        <f>([2]UKBuilding_List!A349)</f>
        <v>0582</v>
      </c>
      <c r="B349" s="3" t="str">
        <f>([2]UKBuilding_List!B349)</f>
        <v>University Health Service</v>
      </c>
    </row>
    <row r="350" spans="1:2" x14ac:dyDescent="0.25">
      <c r="A350" s="2" t="str">
        <f>([2]UKBuilding_List!A350)</f>
        <v>0585</v>
      </c>
      <c r="B350" s="3" t="str">
        <f>([2]UKBuilding_List!B350)</f>
        <v>Baseball Training Pavilion</v>
      </c>
    </row>
    <row r="351" spans="1:2" x14ac:dyDescent="0.25">
      <c r="A351" s="2" t="str">
        <f>([2]UKBuilding_List!A351)</f>
        <v>0592</v>
      </c>
      <c r="B351" s="3" t="str">
        <f>([2]UKBuilding_List!B351)</f>
        <v>Storage Shed</v>
      </c>
    </row>
    <row r="352" spans="1:2" x14ac:dyDescent="0.25">
      <c r="A352" s="2" t="str">
        <f>([2]UKBuilding_List!A352)</f>
        <v>0596</v>
      </c>
      <c r="B352" s="3" t="str">
        <f>([2]UKBuilding_List!B352)</f>
        <v>Bio-Pharm (BP)</v>
      </c>
    </row>
    <row r="353" spans="1:2" x14ac:dyDescent="0.25">
      <c r="A353" s="2" t="str">
        <f>([2]UKBuilding_List!A353)</f>
        <v>0600</v>
      </c>
      <c r="B353" s="3" t="str">
        <f>([2]UKBuilding_List!B353)</f>
        <v>413 Pennsylvania Ct</v>
      </c>
    </row>
    <row r="354" spans="1:2" x14ac:dyDescent="0.25">
      <c r="A354" s="2" t="str">
        <f>([2]UKBuilding_List!A354)</f>
        <v>0601</v>
      </c>
      <c r="B354" s="3" t="str">
        <f>([2]UKBuilding_List!B354)</f>
        <v>Parking Structure #8</v>
      </c>
    </row>
    <row r="355" spans="1:2" x14ac:dyDescent="0.25">
      <c r="A355" s="2" t="str">
        <f>([2]UKBuilding_List!A355)</f>
        <v>0602</v>
      </c>
      <c r="B355" s="3" t="str">
        <f>([2]UKBuilding_List!B355)</f>
        <v>Pavilion A</v>
      </c>
    </row>
    <row r="356" spans="1:2" x14ac:dyDescent="0.25">
      <c r="A356" s="2" t="str">
        <f>([2]UKBuilding_List!A356)</f>
        <v>0604</v>
      </c>
      <c r="B356" s="3" t="str">
        <f>([2]UKBuilding_List!B356)</f>
        <v>Joe Craft Center</v>
      </c>
    </row>
    <row r="357" spans="1:2" x14ac:dyDescent="0.25">
      <c r="A357" s="2" t="str">
        <f>([2]UKBuilding_List!A357)</f>
        <v>0607</v>
      </c>
      <c r="B357" s="3" t="str">
        <f>([2]UKBuilding_List!B357)</f>
        <v>788 Press Avenue</v>
      </c>
    </row>
    <row r="358" spans="1:2" x14ac:dyDescent="0.25">
      <c r="A358" s="2" t="str">
        <f>([2]UKBuilding_List!A358)</f>
        <v>0608</v>
      </c>
      <c r="B358" s="3" t="str">
        <f>([2]UKBuilding_List!B358)</f>
        <v>792 Press Avenue</v>
      </c>
    </row>
    <row r="359" spans="1:2" x14ac:dyDescent="0.25">
      <c r="A359" s="2" t="str">
        <f>([2]UKBuilding_List!A359)</f>
        <v>0609</v>
      </c>
      <c r="B359" s="3" t="str">
        <f>([2]UKBuilding_List!B359)</f>
        <v>796 Press Avenue</v>
      </c>
    </row>
    <row r="360" spans="1:2" x14ac:dyDescent="0.25">
      <c r="A360" s="2" t="str">
        <f>([2]UKBuilding_List!A360)</f>
        <v>0610</v>
      </c>
      <c r="B360" s="3" t="str">
        <f>([2]UKBuilding_List!B360)</f>
        <v>800 Press Avenue</v>
      </c>
    </row>
    <row r="361" spans="1:2" x14ac:dyDescent="0.25">
      <c r="A361" s="2" t="str">
        <f>([2]UKBuilding_List!A361)</f>
        <v>0611</v>
      </c>
      <c r="B361" s="3" t="str">
        <f>([2]UKBuilding_List!B361)</f>
        <v>Medical Office Building (Samaritan)</v>
      </c>
    </row>
    <row r="362" spans="1:2" x14ac:dyDescent="0.25">
      <c r="A362" s="2" t="str">
        <f>([2]UKBuilding_List!A362)</f>
        <v>0612</v>
      </c>
      <c r="B362" s="3" t="str">
        <f>([2]UKBuilding_List!B362)</f>
        <v>Samaritan Chiller Building</v>
      </c>
    </row>
    <row r="363" spans="1:2" x14ac:dyDescent="0.25">
      <c r="A363" s="2" t="str">
        <f>([2]UKBuilding_List!A363)</f>
        <v>0613</v>
      </c>
      <c r="B363" s="3" t="str">
        <f>([2]UKBuilding_List!B363)</f>
        <v>Samaritan Parking Structure</v>
      </c>
    </row>
    <row r="364" spans="1:2" x14ac:dyDescent="0.25">
      <c r="A364" s="2" t="str">
        <f>([2]UKBuilding_List!A364)</f>
        <v>0614</v>
      </c>
      <c r="B364" s="3" t="str">
        <f>([2]UKBuilding_List!B364)</f>
        <v>123 Warren Ct.</v>
      </c>
    </row>
    <row r="365" spans="1:2" x14ac:dyDescent="0.25">
      <c r="A365" s="2" t="str">
        <f>([2]UKBuilding_List!A365)</f>
        <v>0615</v>
      </c>
      <c r="B365" s="3" t="str">
        <f>([2]UKBuilding_List!B365)</f>
        <v>125 Warren Ct.</v>
      </c>
    </row>
    <row r="366" spans="1:2" x14ac:dyDescent="0.25">
      <c r="A366" s="2" t="str">
        <f>([2]UKBuilding_List!A366)</f>
        <v>0616</v>
      </c>
      <c r="B366" s="3" t="str">
        <f>([2]UKBuilding_List!B366)</f>
        <v>Seaton Center Storage</v>
      </c>
    </row>
    <row r="367" spans="1:2" x14ac:dyDescent="0.25">
      <c r="A367" s="2" t="str">
        <f>([2]UKBuilding_List!A367)</f>
        <v>0617</v>
      </c>
      <c r="B367" s="3" t="str">
        <f>([2]UKBuilding_List!B367)</f>
        <v>118 Conn Terrace</v>
      </c>
    </row>
    <row r="368" spans="1:2" x14ac:dyDescent="0.25">
      <c r="A368" s="2" t="str">
        <f>([2]UKBuilding_List!A368)</f>
        <v>0618</v>
      </c>
      <c r="B368" s="3" t="str">
        <f>([2]UKBuilding_List!B368)</f>
        <v>MacAdam Student Observatory</v>
      </c>
    </row>
    <row r="369" spans="1:2" x14ac:dyDescent="0.25">
      <c r="A369" s="2" t="str">
        <f>([2]UKBuilding_List!A369)</f>
        <v>0619</v>
      </c>
      <c r="B369" s="3" t="str">
        <f>([2]UKBuilding_List!B369)</f>
        <v>102 Conn Terrace</v>
      </c>
    </row>
    <row r="370" spans="1:2" x14ac:dyDescent="0.25">
      <c r="A370" s="2" t="str">
        <f>([2]UKBuilding_List!A370)</f>
        <v>0621</v>
      </c>
      <c r="B370" s="3" t="str">
        <f>([2]UKBuilding_List!B370)</f>
        <v>104 Conn Terrace</v>
      </c>
    </row>
    <row r="371" spans="1:2" x14ac:dyDescent="0.25">
      <c r="A371" s="2" t="str">
        <f>([2]UKBuilding_List!A371)</f>
        <v>0622</v>
      </c>
      <c r="B371" s="3" t="str">
        <f>([2]UKBuilding_List!B371)</f>
        <v>108 Conn Terrace</v>
      </c>
    </row>
    <row r="372" spans="1:2" x14ac:dyDescent="0.25">
      <c r="A372" s="2" t="str">
        <f>([2]UKBuilding_List!A372)</f>
        <v>0623</v>
      </c>
      <c r="B372" s="3" t="str">
        <f>([2]UKBuilding_List!B372)</f>
        <v>110 Conn Terrace</v>
      </c>
    </row>
    <row r="373" spans="1:2" x14ac:dyDescent="0.25">
      <c r="A373" s="2" t="str">
        <f>([2]UKBuilding_List!A373)</f>
        <v>0624</v>
      </c>
      <c r="B373" s="3" t="str">
        <f>([2]UKBuilding_List!B373)</f>
        <v>120 Conn Terrace</v>
      </c>
    </row>
    <row r="374" spans="1:2" x14ac:dyDescent="0.25">
      <c r="A374" s="2" t="str">
        <f>([2]UKBuilding_List!A374)</f>
        <v>0625</v>
      </c>
      <c r="B374" s="3" t="str">
        <f>([2]UKBuilding_List!B374)</f>
        <v>1105 S. Limestone</v>
      </c>
    </row>
    <row r="375" spans="1:2" x14ac:dyDescent="0.25">
      <c r="A375" s="2" t="str">
        <f>([2]UKBuilding_List!A375)</f>
        <v>0626</v>
      </c>
      <c r="B375" s="3" t="str">
        <f>([2]UKBuilding_List!B375)</f>
        <v>1119 S. Limestone</v>
      </c>
    </row>
    <row r="376" spans="1:2" x14ac:dyDescent="0.25">
      <c r="A376" s="2" t="str">
        <f>([2]UKBuilding_List!A376)</f>
        <v>0630</v>
      </c>
      <c r="B376" s="3" t="str">
        <f>([2]UKBuilding_List!B376)</f>
        <v>Air Medical Crew Quarters</v>
      </c>
    </row>
    <row r="377" spans="1:2" x14ac:dyDescent="0.25">
      <c r="A377" s="2" t="str">
        <f>([2]UKBuilding_List!A377)</f>
        <v>0631</v>
      </c>
      <c r="B377" s="3" t="str">
        <f>([2]UKBuilding_List!B377)</f>
        <v>460 Rose Lane</v>
      </c>
    </row>
    <row r="378" spans="1:2" x14ac:dyDescent="0.25">
      <c r="A378" s="2" t="str">
        <f>([2]UKBuilding_List!A378)</f>
        <v>0633</v>
      </c>
      <c r="B378" s="3" t="str">
        <f>([2]UKBuilding_List!B378)</f>
        <v>Davis Marksbury Building</v>
      </c>
    </row>
    <row r="379" spans="1:2" x14ac:dyDescent="0.25">
      <c r="A379" s="2" t="str">
        <f>([2]UKBuilding_List!A379)</f>
        <v>0636</v>
      </c>
      <c r="B379" s="3" t="str">
        <f>([2]UKBuilding_List!B379)</f>
        <v>411 Pennsylvania Court</v>
      </c>
    </row>
    <row r="380" spans="1:2" x14ac:dyDescent="0.25">
      <c r="A380" s="2" t="str">
        <f>([2]UKBuilding_List!A380)</f>
        <v>0637</v>
      </c>
      <c r="B380" s="3" t="str">
        <f>([2]UKBuilding_List!B380)</f>
        <v>1041 S. Limestone St.</v>
      </c>
    </row>
    <row r="381" spans="1:2" x14ac:dyDescent="0.25">
      <c r="A381" s="2" t="str">
        <f>([2]UKBuilding_List!A381)</f>
        <v>0639</v>
      </c>
      <c r="B381" s="3" t="str">
        <f>([2]UKBuilding_List!B381)</f>
        <v>1045 S. Limestone St</v>
      </c>
    </row>
    <row r="382" spans="1:2" x14ac:dyDescent="0.25">
      <c r="A382" s="2" t="str">
        <f>([2]UKBuilding_List!A382)</f>
        <v>0641</v>
      </c>
      <c r="B382" s="3" t="str">
        <f>([2]UKBuilding_List!B382)</f>
        <v>409 Pennsylvania Ct</v>
      </c>
    </row>
    <row r="383" spans="1:2" x14ac:dyDescent="0.25">
      <c r="A383" s="2" t="str">
        <f>([2]UKBuilding_List!A383)</f>
        <v>0644</v>
      </c>
      <c r="B383" s="3" t="str">
        <f>([2]UKBuilding_List!B383)</f>
        <v>Wildcat Coal Lodge</v>
      </c>
    </row>
    <row r="384" spans="1:2" x14ac:dyDescent="0.25">
      <c r="A384" s="2" t="str">
        <f>([2]UKBuilding_List!A384)</f>
        <v>0645</v>
      </c>
      <c r="B384" s="3" t="str">
        <f>([2]UKBuilding_List!B384)</f>
        <v>179 Leader Ave</v>
      </c>
    </row>
    <row r="385" spans="1:2" x14ac:dyDescent="0.25">
      <c r="A385" s="2" t="str">
        <f>([2]UKBuilding_List!A385)</f>
        <v>0646</v>
      </c>
      <c r="B385" s="3" t="str">
        <f>([2]UKBuilding_List!B385)</f>
        <v>404 Pennsylvania Ct</v>
      </c>
    </row>
    <row r="386" spans="1:2" x14ac:dyDescent="0.25">
      <c r="A386" s="2" t="str">
        <f>([2]UKBuilding_List!A386)</f>
        <v>0647</v>
      </c>
      <c r="B386" s="3" t="str">
        <f>([2]UKBuilding_List!B386)</f>
        <v>213 Transcript Ave</v>
      </c>
    </row>
    <row r="387" spans="1:2" x14ac:dyDescent="0.25">
      <c r="A387" s="2" t="str">
        <f>([2]UKBuilding_List!A387)</f>
        <v>0648</v>
      </c>
      <c r="B387" s="3" t="str">
        <f>([2]UKBuilding_List!B387)</f>
        <v>221 Transcript Ave</v>
      </c>
    </row>
    <row r="388" spans="1:2" x14ac:dyDescent="0.25">
      <c r="A388" s="2" t="str">
        <f>([2]UKBuilding_List!A388)</f>
        <v>0649</v>
      </c>
      <c r="B388" s="3" t="str">
        <f>([2]UKBuilding_List!B388)</f>
        <v>217 Transcript Ave</v>
      </c>
    </row>
    <row r="389" spans="1:2" x14ac:dyDescent="0.25">
      <c r="A389" s="2" t="str">
        <f>([2]UKBuilding_List!A389)</f>
        <v>0650</v>
      </c>
      <c r="B389" s="3" t="str">
        <f>([2]UKBuilding_List!B389)</f>
        <v>Second New Housing - North Campus</v>
      </c>
    </row>
    <row r="390" spans="1:2" x14ac:dyDescent="0.25">
      <c r="A390" s="2">
        <f>([2]UKBuilding_List!A390)</f>
        <v>1200</v>
      </c>
      <c r="B390" s="3" t="str">
        <f>([2]UKBuilding_List!B390)</f>
        <v>Electric Substation #1</v>
      </c>
    </row>
    <row r="391" spans="1:2" x14ac:dyDescent="0.25">
      <c r="A391" s="2">
        <f>([2]UKBuilding_List!A391)</f>
        <v>1201</v>
      </c>
      <c r="B391" s="3" t="str">
        <f>([2]UKBuilding_List!B391)</f>
        <v>Electric Substation #3</v>
      </c>
    </row>
    <row r="392" spans="1:2" x14ac:dyDescent="0.25">
      <c r="A392" s="2" t="str">
        <f>([2]UKBuilding_List!A392)</f>
        <v>8633</v>
      </c>
      <c r="B392" s="3" t="str">
        <f>([2]UKBuilding_List!B392)</f>
        <v>UK HealthCare Good Samaritan Hospital</v>
      </c>
    </row>
    <row r="393" spans="1:2" x14ac:dyDescent="0.25">
      <c r="A393" s="2" t="str">
        <f>([2]UKBuilding_List!A393)</f>
        <v>9127</v>
      </c>
      <c r="B393" s="3" t="str">
        <f>([2]UKBuilding_List!B393)</f>
        <v>1101 S. Limestone</v>
      </c>
    </row>
    <row r="394" spans="1:2" x14ac:dyDescent="0.25">
      <c r="A394" s="2">
        <f>([2]UKBuilding_List!A394)</f>
        <v>9813</v>
      </c>
      <c r="B394" s="3" t="str">
        <f>([2]UKBuilding_List!B394)</f>
        <v>UK Child Care Development Center</v>
      </c>
    </row>
    <row r="395" spans="1:2" x14ac:dyDescent="0.25">
      <c r="A395" s="2" t="str">
        <f>([2]UKBuilding_List!A395)</f>
        <v>9925</v>
      </c>
      <c r="B395" s="3" t="str">
        <f>([2]UKBuilding_List!B395)</f>
        <v>Alpha Phi Sorority</v>
      </c>
    </row>
    <row r="396" spans="1:2" x14ac:dyDescent="0.25">
      <c r="A396" s="2" t="str">
        <f>([2]UKBuilding_List!A396)</f>
        <v>9983</v>
      </c>
      <c r="B396" s="3" t="str">
        <f>([2]UKBuilding_List!B396)</f>
        <v>College of Medicine Building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2013-08-08T19:09:51Z</dcterms:modified>
</cp:coreProperties>
</file>