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1\"/>
    </mc:Choice>
  </mc:AlternateContent>
  <bookViews>
    <workbookView xWindow="-120" yWindow="-120" windowWidth="29040" windowHeight="1584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G23" i="1"/>
  <c r="E2" i="4" l="1"/>
  <c r="E1" i="4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<sst xmlns="http://schemas.openxmlformats.org/spreadsheetml/2006/main" count="123" uniqueCount="90">
  <si>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</si>
  <si>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</si>
  <si>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</si>
  <si>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</si>
  <si>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</si>
  <si>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</si>
  <si>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</si>
  <si>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</si>
  <si>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</si>
  <si>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</si>
  <si>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</si>
  <si>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</si>
  <si>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</si>
  <si>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</si>
  <si>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</si>
  <si>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</si>
  <si>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</si>
  <si>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</si>
  <si>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</si>
  <si>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</si>
  <si>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</si>
  <si>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</si>
  <si>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</si>
  <si>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</si>
  <si>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</si>
  <si>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</si>
  <si>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</si>
  <si>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</si>
  <si>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</si>
  <si>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</si>
  <si>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</si>
  <si>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</si>
  <si>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</si>
  <si>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</si>
  <si>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</si>
  <si>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</si>
  <si>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</si>
  <si>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</si>
  <si>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</si>
  <si>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</si>
  <si>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</si>
  <si>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</si>
  <si>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</si>
  <si>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</si>
  <si>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</si>
  <si>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</si>
  <si>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</si>
  <si>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</si>
  <si>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</si>
  <si>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</si>
  <si>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</si>
  <si>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</si>
  <si>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</si>
  <si>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</si>
  <si>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</si>
  <si>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</si>
  <si>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</si>
  <si>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</si>
  <si>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</si>
  <si>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</si>
  <si>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</si>
  <si>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</si>
  <si>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</si>
  <si>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</si>
  <si>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</si>
  <si>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</si>
  <si>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</si>
  <si>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</si>
  <si>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</si>
  <si>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</si>
  <si>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</si>
  <si>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</si>
  <si>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</si>
  <si>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</si>
  <si>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</si>
  <si>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</si>
  <si>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</si>
  <si>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</si>
  <si>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</si>
  <si>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</si>
  <si>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00</t>
  </si>
  <si>
    <t>0091</t>
  </si>
  <si>
    <t>S105</t>
  </si>
  <si>
    <t>S107</t>
  </si>
  <si>
    <t>S107A</t>
  </si>
  <si>
    <t>S107B</t>
  </si>
  <si>
    <t>01</t>
  </si>
  <si>
    <t>Reno by Shops</t>
  </si>
  <si>
    <t>not  able to change vert dim in these rooms b/c of corridor width</t>
  </si>
  <si>
    <t>Shops Reno in existing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</si>
</sst>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>
            <v>1200</v>
          </cell>
          <cell r="B349">
            <v>1200</v>
          </cell>
          <cell r="C349" t="str">
            <v>Electric Substation #1</v>
          </cell>
          <cell r="D349" t="str">
            <v>Electric Substation #1</v>
          </cell>
        </row>
        <row r="350">
          <cell r="A350">
            <v>1201</v>
          </cell>
          <cell r="B350">
            <v>1201</v>
          </cell>
          <cell r="C350" t="str">
            <v>Electric Substation #3</v>
          </cell>
          <cell r="D350" t="str">
            <v>Electric Substation #3</v>
          </cell>
        </row>
        <row r="351">
          <cell r="A351">
            <v>2100</v>
          </cell>
          <cell r="B351">
            <v>2100</v>
          </cell>
          <cell r="C351" t="str">
            <v>Alpha Chi Omega Sorority</v>
          </cell>
          <cell r="D351" t="str">
            <v>Alpha Chi Omega Sorority</v>
          </cell>
        </row>
        <row r="352">
          <cell r="A352">
            <v>2101</v>
          </cell>
          <cell r="B352">
            <v>2101</v>
          </cell>
          <cell r="C352" t="str">
            <v>Beta Theta Pi Fraternity</v>
          </cell>
          <cell r="D352" t="str">
            <v>Beta Theta Pi Fraternity</v>
          </cell>
        </row>
        <row r="353">
          <cell r="A353">
            <v>2102</v>
          </cell>
          <cell r="B353">
            <v>2102</v>
          </cell>
          <cell r="C353" t="str">
            <v>New Kappa Alpha Theta Sorority</v>
          </cell>
          <cell r="D353" t="str">
            <v>New Kappa Alpha Theta Sorority</v>
          </cell>
        </row>
        <row r="354">
          <cell r="A354">
            <v>2103</v>
          </cell>
          <cell r="B354">
            <v>2103</v>
          </cell>
          <cell r="C354" t="str">
            <v>Phi Kappa Tau</v>
          </cell>
          <cell r="D354" t="str">
            <v>Phi Kappa Tau Fraternity</v>
          </cell>
        </row>
        <row r="355">
          <cell r="A355" t="str">
            <v>8633</v>
          </cell>
          <cell r="B355">
            <v>8633</v>
          </cell>
          <cell r="C355" t="str">
            <v>UK HealthCare Good Samaritan Hospital</v>
          </cell>
          <cell r="D355" t="str">
            <v>UK HealthCare Good Samaritan Hospital</v>
          </cell>
        </row>
        <row r="356">
          <cell r="A356" t="str">
            <v>9127</v>
          </cell>
          <cell r="B356">
            <v>9127</v>
          </cell>
          <cell r="C356" t="str">
            <v>1101 S. Limestone</v>
          </cell>
          <cell r="D356" t="str">
            <v>1101 S. Limestone</v>
          </cell>
        </row>
        <row r="357">
          <cell r="A357" t="str">
            <v>9766</v>
          </cell>
          <cell r="B357">
            <v>9766</v>
          </cell>
          <cell r="C357" t="str">
            <v xml:space="preserve">New Equine Analytical Chemistry Lab      </v>
          </cell>
          <cell r="D357" t="str">
            <v>New Equine Lab</v>
          </cell>
        </row>
        <row r="358">
          <cell r="A358" t="str">
            <v>9768</v>
          </cell>
          <cell r="B358">
            <v>9768</v>
          </cell>
          <cell r="C358" t="str">
            <v>531 Wellington Way</v>
          </cell>
          <cell r="D358" t="str">
            <v>531 Wellington Way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workbookViewId="0">
      <selection activeCell="G12" sqref="G12"/>
    </sheetView>
  </sheetViews>
  <sheetFormatPr defaultColWidth="9.140625" defaultRowHeight="15" x14ac:dyDescent="0.25"/>
  <cols>
    <col min="1" max="1" width="10.7109375" style="46" customWidth="1"/>
    <col min="2" max="2" width="5.5703125" style="14" bestFit="1" customWidth="1"/>
    <col min="3" max="3" width="29.710937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8" width="12.7109375" style="13" customWidth="1"/>
    <col min="9" max="9" width="60.7109375" style="13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6" customFormat="1" ht="45" x14ac:dyDescent="0.25">
      <c r="A1" s="29" t="s">
        <v>7</v>
      </c>
      <c r="B1" s="73" t="s">
        <v>81</v>
      </c>
      <c r="C1" s="73"/>
      <c r="D1" s="26"/>
      <c r="E1" s="26"/>
      <c r="F1" s="30" t="s">
        <v>10</v>
      </c>
      <c r="G1" s="31">
        <v>43937</v>
      </c>
      <c r="H1" s="60"/>
      <c r="I1" s="26"/>
      <c r="J1" s="32" t="s">
        <v>33</v>
      </c>
      <c r="K1" s="32" t="s">
        <v>34</v>
      </c>
      <c r="L1" s="33"/>
      <c r="M1" s="33"/>
      <c r="N1" s="33"/>
      <c r="O1" s="34" t="s">
        <v>35</v>
      </c>
      <c r="P1" s="35" t="s">
        <v>47</v>
      </c>
    </row>
    <row r="2" spans="1:16" s="36" customFormat="1" ht="30.75" thickBot="1" x14ac:dyDescent="0.3">
      <c r="A2" s="29" t="s">
        <v>8</v>
      </c>
      <c r="B2" s="74" t="str">
        <f>VLOOKUP(B1,BuildingList!A:B,2,FALSE)</f>
        <v>Agriculture Science Center North</v>
      </c>
      <c r="C2" s="74"/>
      <c r="D2" s="26"/>
      <c r="E2" s="26"/>
      <c r="F2" s="30" t="s">
        <v>12</v>
      </c>
      <c r="G2" s="37" t="s">
        <v>58</v>
      </c>
      <c r="H2" s="60"/>
      <c r="I2" s="26"/>
      <c r="J2" s="38">
        <f>G23-J23</f>
        <v>0</v>
      </c>
      <c r="K2" s="38">
        <f>H23-M23</f>
        <v>0</v>
      </c>
      <c r="L2" s="39"/>
      <c r="M2" s="39"/>
      <c r="N2" s="39"/>
      <c r="O2" s="40"/>
      <c r="P2" s="41"/>
    </row>
    <row r="3" spans="1:16" s="36" customFormat="1" x14ac:dyDescent="0.25">
      <c r="A3" s="42"/>
      <c r="B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6" customFormat="1" x14ac:dyDescent="0.25">
      <c r="A4" s="42"/>
      <c r="B4" s="4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5.75" thickTop="1" x14ac:dyDescent="0.25">
      <c r="A6" s="43" t="s">
        <v>82</v>
      </c>
      <c r="B6" s="22" t="s">
        <v>86</v>
      </c>
      <c r="C6" s="13" t="s">
        <v>22</v>
      </c>
      <c r="D6" s="26" t="s">
        <v>5</v>
      </c>
      <c r="E6" s="13">
        <v>231</v>
      </c>
      <c r="F6" s="13">
        <v>221</v>
      </c>
      <c r="G6" s="13" t="s">
        <v>2</v>
      </c>
      <c r="H6" s="13" t="s">
        <v>2</v>
      </c>
      <c r="I6" s="13" t="s">
        <v>87</v>
      </c>
    </row>
    <row r="7" spans="1:16" x14ac:dyDescent="0.25">
      <c r="A7" s="44" t="s">
        <v>83</v>
      </c>
      <c r="B7" s="22" t="s">
        <v>80</v>
      </c>
      <c r="C7" s="13" t="s">
        <v>28</v>
      </c>
      <c r="D7" s="26" t="s">
        <v>5</v>
      </c>
      <c r="E7" s="13">
        <v>311</v>
      </c>
      <c r="F7" s="13">
        <v>307</v>
      </c>
      <c r="G7" s="13" t="s">
        <v>2</v>
      </c>
      <c r="H7" s="13" t="s">
        <v>2</v>
      </c>
      <c r="I7" s="13" t="s">
        <v>88</v>
      </c>
      <c r="J7" s="15"/>
      <c r="K7" s="16"/>
      <c r="L7" s="14"/>
      <c r="M7" s="15"/>
      <c r="N7" s="16"/>
      <c r="O7" s="15"/>
    </row>
    <row r="8" spans="1:16" x14ac:dyDescent="0.25">
      <c r="A8" s="45" t="s">
        <v>84</v>
      </c>
      <c r="B8" s="22" t="s">
        <v>86</v>
      </c>
      <c r="C8" s="13" t="s">
        <v>28</v>
      </c>
      <c r="D8" s="26" t="s">
        <v>5</v>
      </c>
      <c r="E8" s="13">
        <v>232</v>
      </c>
      <c r="F8" s="13">
        <v>229</v>
      </c>
      <c r="G8" s="13" t="s">
        <v>2</v>
      </c>
      <c r="H8" s="13" t="s">
        <v>2</v>
      </c>
      <c r="I8" s="13" t="s">
        <v>88</v>
      </c>
      <c r="J8" s="15"/>
      <c r="K8" s="16"/>
      <c r="L8" s="14"/>
      <c r="M8" s="15"/>
      <c r="N8" s="16"/>
      <c r="O8" s="15"/>
    </row>
    <row r="9" spans="1:16" x14ac:dyDescent="0.25">
      <c r="A9" s="45" t="s">
        <v>85</v>
      </c>
      <c r="B9" s="22" t="s">
        <v>86</v>
      </c>
      <c r="C9" s="13" t="s">
        <v>49</v>
      </c>
      <c r="D9" s="26" t="s">
        <v>5</v>
      </c>
      <c r="E9" s="13">
        <v>295</v>
      </c>
      <c r="F9" s="13">
        <v>310</v>
      </c>
      <c r="G9" s="13" t="s">
        <v>2</v>
      </c>
      <c r="H9" s="13" t="s">
        <v>2</v>
      </c>
      <c r="I9" s="13" t="s">
        <v>88</v>
      </c>
      <c r="J9" s="15"/>
      <c r="K9" s="16"/>
      <c r="L9" s="14"/>
      <c r="M9" s="15"/>
      <c r="N9" s="16"/>
      <c r="O9" s="15"/>
    </row>
    <row r="10" spans="1:16" x14ac:dyDescent="0.25">
      <c r="A10" s="45"/>
      <c r="C10" s="13"/>
      <c r="D10" s="26"/>
      <c r="E10" s="26"/>
      <c r="F10" s="26"/>
      <c r="I10" s="12"/>
      <c r="J10" s="15"/>
      <c r="K10" s="16"/>
      <c r="L10" s="17"/>
      <c r="M10" s="15"/>
      <c r="N10" s="16"/>
      <c r="O10" s="15"/>
    </row>
    <row r="11" spans="1:16" x14ac:dyDescent="0.25">
      <c r="A11" s="45"/>
      <c r="C11" s="13"/>
      <c r="D11" s="26"/>
      <c r="J11" s="15"/>
      <c r="K11" s="18"/>
      <c r="L11" s="13"/>
      <c r="M11" s="15"/>
      <c r="N11" s="18"/>
      <c r="O11" s="13"/>
    </row>
    <row r="12" spans="1:16" x14ac:dyDescent="0.25">
      <c r="A12" s="45"/>
      <c r="C12" s="13"/>
      <c r="D12" s="26"/>
      <c r="J12" s="15"/>
      <c r="K12" s="18"/>
      <c r="L12" s="13"/>
      <c r="M12" s="15"/>
      <c r="N12" s="18"/>
      <c r="O12" s="13"/>
    </row>
    <row r="13" spans="1:16" x14ac:dyDescent="0.25">
      <c r="A13" s="45"/>
      <c r="C13" s="13"/>
      <c r="D13" s="26"/>
      <c r="J13" s="15"/>
      <c r="K13" s="18"/>
      <c r="L13" s="13"/>
      <c r="M13" s="15"/>
      <c r="N13" s="18"/>
      <c r="O13" s="13"/>
    </row>
    <row r="14" spans="1:16" x14ac:dyDescent="0.25">
      <c r="A14" s="45"/>
      <c r="C14" s="13"/>
      <c r="D14" s="26"/>
      <c r="J14" s="15"/>
      <c r="K14" s="18"/>
      <c r="L14" s="13"/>
      <c r="N14" s="18"/>
      <c r="O14" s="13"/>
    </row>
    <row r="15" spans="1:16" x14ac:dyDescent="0.25">
      <c r="C15" s="13"/>
      <c r="D15" s="26"/>
      <c r="J15" s="15"/>
      <c r="K15" s="18"/>
      <c r="L15" s="13"/>
      <c r="M15" s="15"/>
      <c r="N15" s="18"/>
      <c r="O15" s="13"/>
    </row>
    <row r="16" spans="1:16" x14ac:dyDescent="0.25">
      <c r="A16" s="44"/>
      <c r="C16" s="13"/>
      <c r="D16" s="26"/>
      <c r="J16" s="15"/>
      <c r="K16" s="18"/>
      <c r="L16" s="13"/>
      <c r="M16" s="15"/>
      <c r="N16" s="19"/>
    </row>
    <row r="17" spans="1:13" x14ac:dyDescent="0.25">
      <c r="A17" s="45"/>
      <c r="C17" s="13"/>
      <c r="D17" s="26"/>
      <c r="K17" s="19"/>
    </row>
    <row r="18" spans="1:13" x14ac:dyDescent="0.25">
      <c r="A18" s="45"/>
      <c r="C18" s="13"/>
      <c r="D18" s="26"/>
    </row>
    <row r="19" spans="1:13" x14ac:dyDescent="0.25">
      <c r="A19" s="45"/>
      <c r="C19" s="13"/>
      <c r="D19" s="26"/>
    </row>
    <row r="20" spans="1:13" x14ac:dyDescent="0.25">
      <c r="A20" s="45"/>
      <c r="C20" s="13"/>
      <c r="D20" s="26"/>
    </row>
    <row r="21" spans="1:13" ht="15.75" thickBot="1" x14ac:dyDescent="0.3">
      <c r="A21" s="43"/>
      <c r="C21" s="13"/>
    </row>
    <row r="22" spans="1:13" ht="30" x14ac:dyDescent="0.25">
      <c r="A22" s="43"/>
      <c r="C22" s="13"/>
      <c r="G22" s="27" t="s">
        <v>45</v>
      </c>
      <c r="H22" s="28" t="s">
        <v>46</v>
      </c>
      <c r="J22" s="21" t="s">
        <v>40</v>
      </c>
      <c r="K22" s="15"/>
      <c r="L22" s="15"/>
      <c r="M22" s="21" t="s">
        <v>41</v>
      </c>
    </row>
    <row r="23" spans="1:13" ht="15.75" thickBot="1" x14ac:dyDescent="0.3">
      <c r="A23" s="43"/>
      <c r="C23" s="13"/>
      <c r="G23" s="47">
        <f>COUNTIF(G6:G21,"New Tag Required")</f>
        <v>0</v>
      </c>
      <c r="H23" s="48">
        <f>COUNTIF(H6:H21,"New Sign Required")</f>
        <v>0</v>
      </c>
      <c r="J23" s="49">
        <f>COUNTIF(J6:J22,"Installed")</f>
        <v>0</v>
      </c>
      <c r="K23" s="15"/>
      <c r="L23" s="15"/>
      <c r="M23" s="49">
        <f>COUNTIF(M6:M22,"Installed")</f>
        <v>0</v>
      </c>
    </row>
    <row r="24" spans="1:13" x14ac:dyDescent="0.25">
      <c r="A24" s="50"/>
      <c r="C24" s="13"/>
      <c r="F24" s="53"/>
    </row>
    <row r="25" spans="1:13" x14ac:dyDescent="0.25">
      <c r="A25" s="50"/>
      <c r="C25" s="13"/>
      <c r="F25" s="53"/>
    </row>
    <row r="26" spans="1:13" x14ac:dyDescent="0.25">
      <c r="A26" s="50"/>
      <c r="C26" s="13"/>
      <c r="F26" s="54"/>
    </row>
    <row r="27" spans="1:13" x14ac:dyDescent="0.25">
      <c r="A27" s="43"/>
      <c r="C27" s="13"/>
      <c r="F27" s="53"/>
    </row>
    <row r="28" spans="1:13" x14ac:dyDescent="0.25">
      <c r="A28" s="43"/>
      <c r="C28" s="13"/>
      <c r="F28" s="53"/>
    </row>
    <row r="29" spans="1:13" x14ac:dyDescent="0.25">
      <c r="A29" s="51"/>
      <c r="C29" s="13"/>
    </row>
    <row r="30" spans="1:13" x14ac:dyDescent="0.25">
      <c r="A30" s="51"/>
      <c r="C30" s="13"/>
    </row>
    <row r="31" spans="1:13" x14ac:dyDescent="0.25">
      <c r="A31" s="51"/>
      <c r="C31" s="13"/>
    </row>
    <row r="32" spans="1:13" x14ac:dyDescent="0.25">
      <c r="A32" s="51"/>
      <c r="C32" s="13"/>
    </row>
    <row r="33" spans="1:6" x14ac:dyDescent="0.25">
      <c r="A33" s="51"/>
      <c r="C33" s="13"/>
      <c r="F33" s="52"/>
    </row>
    <row r="34" spans="1:6" x14ac:dyDescent="0.25">
      <c r="A34" s="51"/>
      <c r="C34" s="13"/>
    </row>
    <row r="35" spans="1:6" x14ac:dyDescent="0.25">
      <c r="A35" s="51"/>
      <c r="C35" s="13"/>
    </row>
    <row r="36" spans="1:6" x14ac:dyDescent="0.25">
      <c r="A36" s="43"/>
      <c r="C36" s="13"/>
    </row>
    <row r="37" spans="1:6" x14ac:dyDescent="0.25">
      <c r="A37" s="43"/>
      <c r="C37" s="13"/>
    </row>
    <row r="38" spans="1:6" x14ac:dyDescent="0.25">
      <c r="C38" s="13"/>
    </row>
    <row r="39" spans="1:6" x14ac:dyDescent="0.25">
      <c r="C39" s="13"/>
    </row>
    <row r="40" spans="1:6" x14ac:dyDescent="0.25">
      <c r="C40" s="13"/>
    </row>
    <row r="41" spans="1:6" x14ac:dyDescent="0.25">
      <c r="C41" s="13"/>
    </row>
    <row r="42" spans="1:6" x14ac:dyDescent="0.25">
      <c r="C42" s="13"/>
    </row>
    <row r="43" spans="1:6" x14ac:dyDescent="0.25"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182" spans="3:3" x14ac:dyDescent="0.25">
      <c r="C182" s="12" t="s">
        <v>29</v>
      </c>
    </row>
  </sheetData>
  <sheetProtection formatCells="0" formatColumns="0" formatRows="0" insertRows="0" deleteRows="0"/>
  <sortState ref="A12:I28">
    <sortCondition ref="C6:C22"/>
    <sortCondition ref="A6:A22"/>
  </sortState>
  <mergeCells count="2">
    <mergeCell ref="B1:C1"/>
    <mergeCell ref="B2:C2"/>
  </mergeCells>
  <conditionalFormatting sqref="G24:G35 G10:G13 G15:G20">
    <cfRule type="containsText" dxfId="63" priority="331" operator="containsText" text="New Tag Required">
      <formula>NOT(ISERROR(SEARCH("New Tag Required",G10)))</formula>
    </cfRule>
  </conditionalFormatting>
  <conditionalFormatting sqref="D7:D13 D15:D81 E10:F10">
    <cfRule type="containsText" dxfId="62" priority="330" operator="containsText" text="Yes">
      <formula>NOT(ISERROR(SEARCH("Yes",D7)))</formula>
    </cfRule>
  </conditionalFormatting>
  <conditionalFormatting sqref="H24:H81 H182:H403 H10:H13 H15:H20">
    <cfRule type="containsText" dxfId="61" priority="318" operator="containsText" text="New Sign Required">
      <formula>NOT(ISERROR(SEARCH("New Sign Required",H10)))</formula>
    </cfRule>
  </conditionalFormatting>
  <conditionalFormatting sqref="G24:G81 G10:H13 G15:H20">
    <cfRule type="containsText" dxfId="60" priority="317" operator="containsText" text="Action Required">
      <formula>NOT(ISERROR(SEARCH("Action Required",G10)))</formula>
    </cfRule>
  </conditionalFormatting>
  <conditionalFormatting sqref="H24:H81">
    <cfRule type="containsText" dxfId="59" priority="316" operator="containsText" text="Action Required">
      <formula>NOT(ISERROR(SEARCH("Action Required",H24)))</formula>
    </cfRule>
  </conditionalFormatting>
  <conditionalFormatting sqref="G21">
    <cfRule type="containsText" dxfId="58" priority="258" operator="containsText" text="New Tag Required">
      <formula>NOT(ISERROR(SEARCH("New Tag Required",G21)))</formula>
    </cfRule>
  </conditionalFormatting>
  <conditionalFormatting sqref="H21">
    <cfRule type="containsText" dxfId="57" priority="256" operator="containsText" text="New Sign Required">
      <formula>NOT(ISERROR(SEARCH("New Sign Required",H21)))</formula>
    </cfRule>
  </conditionalFormatting>
  <conditionalFormatting sqref="G21">
    <cfRule type="containsText" dxfId="56" priority="255" operator="containsText" text="Action Required">
      <formula>NOT(ISERROR(SEARCH("Action Required",G21)))</formula>
    </cfRule>
  </conditionalFormatting>
  <conditionalFormatting sqref="H21">
    <cfRule type="containsText" dxfId="55" priority="254" operator="containsText" text="Action Required">
      <formula>NOT(ISERROR(SEARCH("Action Required",H21)))</formula>
    </cfRule>
  </conditionalFormatting>
  <conditionalFormatting sqref="D82:D181">
    <cfRule type="containsText" dxfId="54" priority="250" operator="containsText" text="Yes">
      <formula>NOT(ISERROR(SEARCH("Yes",D82)))</formula>
    </cfRule>
  </conditionalFormatting>
  <conditionalFormatting sqref="H82:H181">
    <cfRule type="containsText" dxfId="53" priority="249" operator="containsText" text="New Sign Required">
      <formula>NOT(ISERROR(SEARCH("New Sign Required",H82)))</formula>
    </cfRule>
  </conditionalFormatting>
  <conditionalFormatting sqref="G82:G181">
    <cfRule type="containsText" dxfId="52" priority="248" operator="containsText" text="Action Required">
      <formula>NOT(ISERROR(SEARCH("Action Required",G82)))</formula>
    </cfRule>
  </conditionalFormatting>
  <conditionalFormatting sqref="H82:H181">
    <cfRule type="containsText" dxfId="51" priority="247" operator="containsText" text="Action Required">
      <formula>NOT(ISERROR(SEARCH("Action Required",H82)))</formula>
    </cfRule>
  </conditionalFormatting>
  <conditionalFormatting sqref="J2:N2">
    <cfRule type="cellIs" dxfId="50" priority="224" operator="notEqual">
      <formula>0</formula>
    </cfRule>
  </conditionalFormatting>
  <conditionalFormatting sqref="J15:J16 J7:J13">
    <cfRule type="cellIs" dxfId="49" priority="223" operator="equal">
      <formula>0</formula>
    </cfRule>
  </conditionalFormatting>
  <conditionalFormatting sqref="M15:M16 M7:M13">
    <cfRule type="cellIs" dxfId="48" priority="222" operator="equal">
      <formula>0</formula>
    </cfRule>
  </conditionalFormatting>
  <conditionalFormatting sqref="M15:M16 J15:J16 M7:M13 J7:J13">
    <cfRule type="cellIs" dxfId="47" priority="219" operator="equal">
      <formula>"In Progress"</formula>
    </cfRule>
    <cfRule type="cellIs" dxfId="46" priority="220" operator="equal">
      <formula>"Log Issues"</formula>
    </cfRule>
    <cfRule type="cellIs" dxfId="45" priority="221" operator="equal">
      <formula>"N/A"</formula>
    </cfRule>
  </conditionalFormatting>
  <conditionalFormatting sqref="K11:L11 K7:K10">
    <cfRule type="expression" dxfId="44" priority="218">
      <formula>$J7="Log Issues"</formula>
    </cfRule>
  </conditionalFormatting>
  <conditionalFormatting sqref="H3:H5 H10:H13 H15:H1048576">
    <cfRule type="containsText" dxfId="43" priority="211" operator="containsText" text="Remove Old Sign">
      <formula>NOT(ISERROR(SEARCH("Remove Old Sign",H3)))</formula>
    </cfRule>
    <cfRule type="containsText" dxfId="42" priority="212" operator="containsText" text="Move Sign to New Location">
      <formula>NOT(ISERROR(SEARCH("Move Sign to New Location",H3)))</formula>
    </cfRule>
  </conditionalFormatting>
  <conditionalFormatting sqref="G1:G5 G10:G13 G15:G1048576">
    <cfRule type="containsText" dxfId="41" priority="210" operator="containsText" text="Remove Old Tag">
      <formula>NOT(ISERROR(SEARCH("Remove Old Tag",G1)))</formula>
    </cfRule>
  </conditionalFormatting>
  <conditionalFormatting sqref="D10:F10">
    <cfRule type="containsText" dxfId="40" priority="182" operator="containsText" text="Yes">
      <formula>NOT(ISERROR(SEARCH("Yes",D10)))</formula>
    </cfRule>
  </conditionalFormatting>
  <conditionalFormatting sqref="D11">
    <cfRule type="containsText" dxfId="39" priority="164" operator="containsText" text="Yes">
      <formula>NOT(ISERROR(SEARCH("Yes",D11)))</formula>
    </cfRule>
  </conditionalFormatting>
  <conditionalFormatting sqref="H10">
    <cfRule type="containsText" dxfId="38" priority="148" operator="containsText" text="New Tag Required">
      <formula>NOT(ISERROR(SEARCH("New Tag Required",H10)))</formula>
    </cfRule>
  </conditionalFormatting>
  <conditionalFormatting sqref="H10">
    <cfRule type="containsText" dxfId="37" priority="147" operator="containsText" text="Action Required">
      <formula>NOT(ISERROR(SEARCH("Action Required",H10)))</formula>
    </cfRule>
  </conditionalFormatting>
  <conditionalFormatting sqref="H10">
    <cfRule type="containsText" dxfId="36" priority="146" operator="containsText" text="New Tag Required">
      <formula>NOT(ISERROR(SEARCH("New Tag Required",H10)))</formula>
    </cfRule>
  </conditionalFormatting>
  <conditionalFormatting sqref="H10">
    <cfRule type="containsText" dxfId="35" priority="145" operator="containsText" text="Action Required">
      <formula>NOT(ISERROR(SEARCH("Action Required",H10)))</formula>
    </cfRule>
  </conditionalFormatting>
  <conditionalFormatting sqref="H10">
    <cfRule type="containsText" dxfId="34" priority="144" operator="containsText" text="Remove Old Tag">
      <formula>NOT(ISERROR(SEARCH("Remove Old Tag",H10)))</formula>
    </cfRule>
  </conditionalFormatting>
  <conditionalFormatting sqref="D9">
    <cfRule type="containsText" dxfId="33" priority="138" operator="containsText" text="Yes">
      <formula>NOT(ISERROR(SEARCH("Yes",D9)))</formula>
    </cfRule>
  </conditionalFormatting>
  <conditionalFormatting sqref="N7">
    <cfRule type="expression" dxfId="32" priority="335">
      <formula>$M9="Log Issues"</formula>
    </cfRule>
  </conditionalFormatting>
  <conditionalFormatting sqref="J9">
    <cfRule type="cellIs" dxfId="31" priority="87" operator="equal">
      <formula>0</formula>
    </cfRule>
  </conditionalFormatting>
  <conditionalFormatting sqref="M9">
    <cfRule type="cellIs" dxfId="30" priority="86" operator="equal">
      <formula>0</formula>
    </cfRule>
  </conditionalFormatting>
  <conditionalFormatting sqref="J9 M9">
    <cfRule type="cellIs" dxfId="29" priority="83" operator="equal">
      <formula>"In Progress"</formula>
    </cfRule>
    <cfRule type="cellIs" dxfId="28" priority="84" operator="equal">
      <formula>"Log Issues"</formula>
    </cfRule>
    <cfRule type="cellIs" dxfId="27" priority="85" operator="equal">
      <formula>"N/A"</formula>
    </cfRule>
  </conditionalFormatting>
  <conditionalFormatting sqref="D8">
    <cfRule type="containsText" dxfId="26" priority="58" operator="containsText" text="Yes">
      <formula>NOT(ISERROR(SEARCH("Yes",D8)))</formula>
    </cfRule>
  </conditionalFormatting>
  <conditionalFormatting sqref="G6:G9">
    <cfRule type="containsText" dxfId="25" priority="29" operator="containsText" text="New Tag Required">
      <formula>NOT(ISERROR(SEARCH("New Tag Required",G6)))</formula>
    </cfRule>
  </conditionalFormatting>
  <conditionalFormatting sqref="G6:G9">
    <cfRule type="containsText" dxfId="24" priority="28" operator="containsText" text="Action Required">
      <formula>NOT(ISERROR(SEARCH("Action Required",G6)))</formula>
    </cfRule>
  </conditionalFormatting>
  <conditionalFormatting sqref="G6:G9">
    <cfRule type="containsText" dxfId="23" priority="27" operator="containsText" text="Remove Old Tag">
      <formula>NOT(ISERROR(SEARCH("Remove Old Tag",G6)))</formula>
    </cfRule>
  </conditionalFormatting>
  <conditionalFormatting sqref="H6:H9">
    <cfRule type="containsText" dxfId="22" priority="23" operator="containsText" text="New Sign Required">
      <formula>NOT(ISERROR(SEARCH("New Sign Required",H6)))</formula>
    </cfRule>
  </conditionalFormatting>
  <conditionalFormatting sqref="H6:H9">
    <cfRule type="containsText" dxfId="21" priority="22" operator="containsText" text="Action Required">
      <formula>NOT(ISERROR(SEARCH("Action Required",H6)))</formula>
    </cfRule>
  </conditionalFormatting>
  <conditionalFormatting sqref="H6:H9">
    <cfRule type="containsText" dxfId="20" priority="20" operator="containsText" text="Remove Old Sign">
      <formula>NOT(ISERROR(SEARCH("Remove Old Sign",H6)))</formula>
    </cfRule>
    <cfRule type="containsText" dxfId="19" priority="21" operator="containsText" text="Move Sign to New Location">
      <formula>NOT(ISERROR(SEARCH("Move Sign to New Location",H6)))</formula>
    </cfRule>
  </conditionalFormatting>
  <conditionalFormatting sqref="G14">
    <cfRule type="containsText" dxfId="18" priority="15" operator="containsText" text="New Tag Required">
      <formula>NOT(ISERROR(SEARCH("New Tag Required",G14)))</formula>
    </cfRule>
  </conditionalFormatting>
  <conditionalFormatting sqref="D14">
    <cfRule type="containsText" dxfId="17" priority="14" operator="containsText" text="Yes">
      <formula>NOT(ISERROR(SEARCH("Yes",D14)))</formula>
    </cfRule>
  </conditionalFormatting>
  <conditionalFormatting sqref="H14">
    <cfRule type="containsText" dxfId="16" priority="13" operator="containsText" text="New Sign Required">
      <formula>NOT(ISERROR(SEARCH("New Sign Required",H14)))</formula>
    </cfRule>
  </conditionalFormatting>
  <conditionalFormatting sqref="G14:H14">
    <cfRule type="containsText" dxfId="15" priority="12" operator="containsText" text="Action Required">
      <formula>NOT(ISERROR(SEARCH("Action Required",G14)))</formula>
    </cfRule>
  </conditionalFormatting>
  <conditionalFormatting sqref="J14">
    <cfRule type="cellIs" dxfId="14" priority="11" operator="equal">
      <formula>0</formula>
    </cfRule>
  </conditionalFormatting>
  <conditionalFormatting sqref="J14">
    <cfRule type="cellIs" dxfId="13" priority="8" operator="equal">
      <formula>"In Progress"</formula>
    </cfRule>
    <cfRule type="cellIs" dxfId="12" priority="9" operator="equal">
      <formula>"Log Issues"</formula>
    </cfRule>
    <cfRule type="cellIs" dxfId="11" priority="10" operator="equal">
      <formula>"N/A"</formula>
    </cfRule>
  </conditionalFormatting>
  <conditionalFormatting sqref="H14">
    <cfRule type="containsText" dxfId="10" priority="6" operator="containsText" text="Remove Old Sign">
      <formula>NOT(ISERROR(SEARCH("Remove Old Sign",H14)))</formula>
    </cfRule>
    <cfRule type="containsText" dxfId="9" priority="7" operator="containsText" text="Move Sign to New Location">
      <formula>NOT(ISERROR(SEARCH("Move Sign to New Location",H14)))</formula>
    </cfRule>
  </conditionalFormatting>
  <conditionalFormatting sqref="G14">
    <cfRule type="containsText" dxfId="8" priority="5" operator="containsText" text="Remove Old Tag">
      <formula>NOT(ISERROR(SEARCH("Remove Old Tag",G14)))</formula>
    </cfRule>
  </conditionalFormatting>
  <conditionalFormatting sqref="D6">
    <cfRule type="containsText" dxfId="7" priority="3" operator="containsText" text="Yes">
      <formula>NOT(ISERROR(SEARCH("Yes",D6)))</formula>
    </cfRule>
  </conditionalFormatting>
  <conditionalFormatting sqref="N9">
    <cfRule type="expression" dxfId="6" priority="370">
      <formula>$M10="Log Issues"</formula>
    </cfRule>
  </conditionalFormatting>
  <conditionalFormatting sqref="N8">
    <cfRule type="expression" dxfId="5" priority="371">
      <formula>#REF!="Log Issues"</formula>
    </cfRule>
  </conditionalFormatting>
  <conditionalFormatting sqref="N10">
    <cfRule type="expression" dxfId="4" priority="406">
      <formula>#REF!="Log Issues"</formula>
    </cfRule>
  </conditionalFormatting>
  <dataValidations count="2">
    <dataValidation type="list" allowBlank="1" showInputMessage="1" showErrorMessage="1" sqref="H182:H386">
      <formula1>DoorSignage</formula1>
    </dataValidation>
    <dataValidation type="list" allowBlank="1" showInputMessage="1" showErrorMessage="1" sqref="D6:D56 E10:F1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 H24:H181 H6:H9</xm:sqref>
        </x14:dataValidation>
        <x14:dataValidation type="list" allowBlank="1" showInputMessage="1" showErrorMessage="1">
          <x14:formula1>
            <xm:f>Lookup!$A$1:$A$4</xm:f>
          </x14:formula1>
          <xm:sqref>G21 G24:G181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C21:C181 C6:C10</xm:sqref>
        </x14:dataValidation>
        <x14:dataValidation type="list" allowBlank="1" showInputMessage="1" showErrorMessage="1">
          <x14:formula1>
            <xm:f>Lookup!$F$1:$F$8</xm:f>
          </x14:formula1>
          <xm:sqref>M15:M16 M7:M13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Lookup!$F$1:$F$7</xm:f>
          </x14:formula1>
          <xm:sqref>J7:J16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G10:H20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zoomScale="90" zoomScaleNormal="90" workbookViewId="0">
      <selection activeCell="A22" sqref="A20:A22"/>
    </sheetView>
  </sheetViews>
  <sheetFormatPr defaultColWidth="9.140625" defaultRowHeight="15" x14ac:dyDescent="0.25"/>
  <cols>
    <col min="1" max="1" width="22.42578125" style="65" bestFit="1" customWidth="1"/>
    <col min="2" max="2" width="35.140625" style="65" customWidth="1"/>
    <col min="3" max="3" width="6.7109375" style="59" bestFit="1" customWidth="1"/>
    <col min="4" max="4" width="14.28515625" style="59" bestFit="1" customWidth="1"/>
    <col min="5" max="5" width="23.28515625" style="59" bestFit="1" customWidth="1"/>
    <col min="6" max="6" width="18.7109375" style="59" customWidth="1"/>
    <col min="7" max="8" width="18.5703125" style="59" customWidth="1"/>
    <col min="9" max="10" width="26.85546875" style="60" customWidth="1"/>
    <col min="11" max="16384" width="9.140625" style="59"/>
  </cols>
  <sheetData>
    <row r="1" spans="1:5" x14ac:dyDescent="0.25">
      <c r="A1" s="55" t="s">
        <v>7</v>
      </c>
      <c r="B1" s="72" t="s">
        <v>78</v>
      </c>
      <c r="C1" s="56"/>
      <c r="D1" s="57" t="s">
        <v>10</v>
      </c>
      <c r="E1" s="58">
        <f>'KD Changes'!G1</f>
        <v>43937</v>
      </c>
    </row>
    <row r="2" spans="1:5" ht="15" customHeight="1" x14ac:dyDescent="0.25">
      <c r="A2" s="61" t="s">
        <v>8</v>
      </c>
      <c r="B2" s="72" t="s">
        <v>79</v>
      </c>
      <c r="C2" s="62"/>
      <c r="D2" s="63" t="s">
        <v>12</v>
      </c>
      <c r="E2" s="64" t="str">
        <f>'KD Changes'!G2</f>
        <v>Janet Schwartz</v>
      </c>
    </row>
    <row r="3" spans="1:5" x14ac:dyDescent="0.25">
      <c r="B3" s="66"/>
    </row>
    <row r="4" spans="1:5" x14ac:dyDescent="0.25">
      <c r="A4" s="65" t="s">
        <v>89</v>
      </c>
    </row>
    <row r="5" spans="1:5" s="69" customFormat="1" ht="24" customHeight="1" thickBot="1" x14ac:dyDescent="0.3">
      <c r="A5" s="67" t="s">
        <v>59</v>
      </c>
      <c r="B5" s="68" t="s">
        <v>60</v>
      </c>
      <c r="C5" s="68" t="s">
        <v>61</v>
      </c>
      <c r="D5" s="68" t="s">
        <v>62</v>
      </c>
      <c r="E5" s="68" t="s">
        <v>17</v>
      </c>
    </row>
    <row r="6" spans="1:5" ht="18" customHeight="1" thickTop="1" x14ac:dyDescent="0.25">
      <c r="B6" s="71"/>
      <c r="C6" s="70"/>
    </row>
    <row r="7" spans="1:5" ht="18" customHeight="1" x14ac:dyDescent="0.25">
      <c r="B7" s="71"/>
      <c r="C7" s="70"/>
    </row>
    <row r="8" spans="1:5" ht="18" customHeight="1" x14ac:dyDescent="0.25">
      <c r="B8" s="71"/>
      <c r="C8" s="70"/>
    </row>
    <row r="9" spans="1:5" ht="18" customHeight="1" x14ac:dyDescent="0.25">
      <c r="B9" s="71"/>
      <c r="C9" s="70"/>
    </row>
    <row r="10" spans="1:5" ht="18" customHeight="1" x14ac:dyDescent="0.25">
      <c r="B10" s="71"/>
      <c r="C10" s="70"/>
    </row>
    <row r="11" spans="1:5" ht="18" customHeight="1" x14ac:dyDescent="0.25">
      <c r="B11" s="71"/>
      <c r="C11" s="70"/>
    </row>
    <row r="12" spans="1:5" ht="18" customHeight="1" x14ac:dyDescent="0.25">
      <c r="B12" s="71"/>
      <c r="C12" s="70"/>
    </row>
    <row r="13" spans="1:5" ht="18" customHeight="1" x14ac:dyDescent="0.25">
      <c r="B13" s="71"/>
      <c r="C13" s="70"/>
    </row>
    <row r="14" spans="1:5" ht="18" customHeight="1" x14ac:dyDescent="0.25">
      <c r="B14" s="71"/>
      <c r="C14" s="70"/>
    </row>
    <row r="15" spans="1:5" ht="18" customHeight="1" x14ac:dyDescent="0.25">
      <c r="B15" s="71"/>
      <c r="C15" s="70"/>
    </row>
    <row r="16" spans="1:5" ht="18" customHeight="1" x14ac:dyDescent="0.25">
      <c r="B16" s="71"/>
      <c r="C16" s="70"/>
    </row>
    <row r="17" spans="2:3" ht="18" customHeight="1" x14ac:dyDescent="0.25">
      <c r="B17" s="71"/>
      <c r="C17" s="70"/>
    </row>
    <row r="18" spans="2:3" ht="18" customHeight="1" x14ac:dyDescent="0.25">
      <c r="B18" s="71"/>
      <c r="C18" s="70"/>
    </row>
    <row r="19" spans="2:3" ht="18" customHeight="1" x14ac:dyDescent="0.25">
      <c r="B19" s="71"/>
      <c r="C19" s="70"/>
    </row>
    <row r="20" spans="2:3" x14ac:dyDescent="0.25">
      <c r="B20" s="71"/>
      <c r="C20" s="70"/>
    </row>
    <row r="21" spans="2:3" x14ac:dyDescent="0.25">
      <c r="B21" s="71"/>
      <c r="C21" s="70"/>
    </row>
    <row r="22" spans="2:3" x14ac:dyDescent="0.25">
      <c r="B22" s="71"/>
      <c r="C22" s="70"/>
    </row>
    <row r="23" spans="2:3" x14ac:dyDescent="0.25">
      <c r="B23" s="71"/>
      <c r="C23" s="70"/>
    </row>
    <row r="24" spans="2:3" x14ac:dyDescent="0.25">
      <c r="B24" s="71"/>
      <c r="C24" s="70"/>
    </row>
    <row r="25" spans="2:3" x14ac:dyDescent="0.25">
      <c r="B25" s="71"/>
      <c r="C25" s="70"/>
    </row>
    <row r="26" spans="2:3" x14ac:dyDescent="0.25">
      <c r="B26" s="71"/>
      <c r="C26" s="70"/>
    </row>
    <row r="27" spans="2:3" x14ac:dyDescent="0.25">
      <c r="B27" s="71"/>
      <c r="C27" s="70"/>
    </row>
    <row r="28" spans="2:3" x14ac:dyDescent="0.25">
      <c r="B28" s="71"/>
      <c r="C28" s="70"/>
    </row>
    <row r="29" spans="2:3" x14ac:dyDescent="0.25">
      <c r="B29" s="71"/>
    </row>
    <row r="30" spans="2:3" x14ac:dyDescent="0.25">
      <c r="B30" s="71"/>
    </row>
    <row r="31" spans="2:3" x14ac:dyDescent="0.25">
      <c r="B31" s="71"/>
    </row>
    <row r="32" spans="2:3" x14ac:dyDescent="0.25">
      <c r="B32" s="71"/>
    </row>
    <row r="33" spans="2:2" x14ac:dyDescent="0.25">
      <c r="B33" s="71"/>
    </row>
    <row r="34" spans="2:2" x14ac:dyDescent="0.25">
      <c r="B34" s="71"/>
    </row>
    <row r="35" spans="2:2" x14ac:dyDescent="0.25">
      <c r="B35" s="71"/>
    </row>
    <row r="36" spans="2:2" x14ac:dyDescent="0.25">
      <c r="B36" s="71"/>
    </row>
    <row r="37" spans="2:2" x14ac:dyDescent="0.25">
      <c r="B37" s="71"/>
    </row>
    <row r="38" spans="2:2" x14ac:dyDescent="0.25">
      <c r="B38" s="71"/>
    </row>
    <row r="39" spans="2:2" x14ac:dyDescent="0.25">
      <c r="B39" s="71"/>
    </row>
    <row r="40" spans="2:2" x14ac:dyDescent="0.25">
      <c r="B40" s="71"/>
    </row>
    <row r="41" spans="2:2" x14ac:dyDescent="0.25">
      <c r="B41" s="71"/>
    </row>
    <row r="42" spans="2:2" x14ac:dyDescent="0.25">
      <c r="B42" s="71"/>
    </row>
    <row r="43" spans="2:2" x14ac:dyDescent="0.25">
      <c r="B43" s="71"/>
    </row>
    <row r="44" spans="2:2" x14ac:dyDescent="0.25">
      <c r="B44" s="71"/>
    </row>
    <row r="45" spans="2:2" x14ac:dyDescent="0.25">
      <c r="B45" s="71"/>
    </row>
    <row r="46" spans="2:2" x14ac:dyDescent="0.25">
      <c r="B46" s="71"/>
    </row>
    <row r="47" spans="2:2" x14ac:dyDescent="0.25">
      <c r="B47" s="71"/>
    </row>
    <row r="48" spans="2:2" x14ac:dyDescent="0.25">
      <c r="B48" s="71"/>
    </row>
    <row r="49" spans="2:2" x14ac:dyDescent="0.25">
      <c r="B49" s="71"/>
    </row>
    <row r="50" spans="2:2" x14ac:dyDescent="0.25">
      <c r="B50" s="71"/>
    </row>
    <row r="51" spans="2:2" x14ac:dyDescent="0.25">
      <c r="B51" s="71"/>
    </row>
    <row r="52" spans="2:2" x14ac:dyDescent="0.25">
      <c r="B52" s="71"/>
    </row>
    <row r="53" spans="2:2" x14ac:dyDescent="0.25">
      <c r="B53" s="71"/>
    </row>
    <row r="54" spans="2:2" x14ac:dyDescent="0.25">
      <c r="B54" s="71"/>
    </row>
    <row r="55" spans="2:2" x14ac:dyDescent="0.25">
      <c r="B55" s="71"/>
    </row>
    <row r="56" spans="2:2" x14ac:dyDescent="0.25">
      <c r="B56" s="71"/>
    </row>
    <row r="57" spans="2:2" x14ac:dyDescent="0.25">
      <c r="B57" s="71"/>
    </row>
    <row r="58" spans="2:2" x14ac:dyDescent="0.25">
      <c r="B58" s="71"/>
    </row>
    <row r="59" spans="2:2" x14ac:dyDescent="0.25">
      <c r="B59" s="71"/>
    </row>
    <row r="60" spans="2:2" x14ac:dyDescent="0.25">
      <c r="B60" s="71"/>
    </row>
    <row r="61" spans="2:2" x14ac:dyDescent="0.25">
      <c r="B61" s="71"/>
    </row>
    <row r="62" spans="2:2" x14ac:dyDescent="0.25">
      <c r="B62" s="71"/>
    </row>
    <row r="63" spans="2:2" x14ac:dyDescent="0.25">
      <c r="B63" s="71"/>
    </row>
    <row r="64" spans="2:2" x14ac:dyDescent="0.25">
      <c r="B64" s="71"/>
    </row>
    <row r="65" spans="2:2" x14ac:dyDescent="0.25">
      <c r="B65" s="71"/>
    </row>
    <row r="66" spans="2:2" x14ac:dyDescent="0.25">
      <c r="B66" s="71"/>
    </row>
    <row r="67" spans="2:2" x14ac:dyDescent="0.25">
      <c r="B67" s="71"/>
    </row>
    <row r="68" spans="2:2" x14ac:dyDescent="0.25">
      <c r="B68" s="71"/>
    </row>
    <row r="69" spans="2:2" x14ac:dyDescent="0.25">
      <c r="B69" s="71"/>
    </row>
    <row r="70" spans="2:2" x14ac:dyDescent="0.25">
      <c r="B70" s="71"/>
    </row>
    <row r="71" spans="2:2" x14ac:dyDescent="0.25">
      <c r="B71" s="71"/>
    </row>
    <row r="72" spans="2:2" x14ac:dyDescent="0.25">
      <c r="B72" s="71"/>
    </row>
    <row r="73" spans="2:2" x14ac:dyDescent="0.25">
      <c r="B73" s="71"/>
    </row>
    <row r="74" spans="2:2" x14ac:dyDescent="0.25">
      <c r="B74" s="71"/>
    </row>
    <row r="75" spans="2:2" x14ac:dyDescent="0.25">
      <c r="B75" s="71"/>
    </row>
    <row r="76" spans="2:2" x14ac:dyDescent="0.25">
      <c r="B76" s="71"/>
    </row>
    <row r="77" spans="2:2" x14ac:dyDescent="0.25">
      <c r="B77" s="71"/>
    </row>
    <row r="78" spans="2:2" x14ac:dyDescent="0.25">
      <c r="B78" s="71"/>
    </row>
    <row r="79" spans="2:2" x14ac:dyDescent="0.25">
      <c r="B79" s="71"/>
    </row>
    <row r="80" spans="2:2" x14ac:dyDescent="0.25">
      <c r="B80" s="71"/>
    </row>
    <row r="81" spans="2:2" x14ac:dyDescent="0.25">
      <c r="B81" s="71"/>
    </row>
    <row r="82" spans="2:2" x14ac:dyDescent="0.25">
      <c r="B82" s="71"/>
    </row>
    <row r="83" spans="2:2" x14ac:dyDescent="0.25">
      <c r="B83" s="71"/>
    </row>
    <row r="84" spans="2:2" x14ac:dyDescent="0.25">
      <c r="B84" s="71"/>
    </row>
    <row r="85" spans="2:2" x14ac:dyDescent="0.25">
      <c r="B85" s="71"/>
    </row>
    <row r="86" spans="2:2" x14ac:dyDescent="0.25">
      <c r="B86" s="71"/>
    </row>
    <row r="87" spans="2:2" x14ac:dyDescent="0.25">
      <c r="B87" s="71"/>
    </row>
    <row r="88" spans="2:2" x14ac:dyDescent="0.25">
      <c r="B88" s="71"/>
    </row>
    <row r="89" spans="2:2" x14ac:dyDescent="0.25">
      <c r="B89" s="71"/>
    </row>
    <row r="90" spans="2:2" x14ac:dyDescent="0.25">
      <c r="B90" s="71"/>
    </row>
    <row r="91" spans="2:2" x14ac:dyDescent="0.25">
      <c r="B91" s="71"/>
    </row>
    <row r="92" spans="2:2" x14ac:dyDescent="0.25">
      <c r="B92" s="71"/>
    </row>
    <row r="93" spans="2:2" x14ac:dyDescent="0.25">
      <c r="B93" s="71"/>
    </row>
    <row r="94" spans="2:2" x14ac:dyDescent="0.25">
      <c r="B94" s="71"/>
    </row>
    <row r="95" spans="2:2" x14ac:dyDescent="0.25">
      <c r="B95" s="71"/>
    </row>
    <row r="96" spans="2:2" x14ac:dyDescent="0.25">
      <c r="B96" s="71"/>
    </row>
    <row r="97" spans="2:2" x14ac:dyDescent="0.25">
      <c r="B97" s="71"/>
    </row>
  </sheetData>
  <sheetProtection insertRows="0" deleteRows="0" selectLockedCells="1"/>
  <conditionalFormatting sqref="H6:H221">
    <cfRule type="containsText" dxfId="3" priority="14" operator="containsText" text="New Sign Required">
      <formula>NOT(ISERROR(SEARCH("New Sign Required",H6)))</formula>
    </cfRule>
  </conditionalFormatting>
  <conditionalFormatting sqref="H1:H4 G5 H6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 G6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6:H2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Lookup!$G$1:$G$7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0488</v>
      </c>
      <c r="B273" s="3" t="str">
        <f>VLOOKUP(A273,[4]UKBuilding_List!$A$1:$D$376,3,FALSE)</f>
        <v>Woodland Early Learning Center</v>
      </c>
      <c r="C273" s="1"/>
    </row>
    <row r="274" spans="1:3" x14ac:dyDescent="0.25">
      <c r="A274" s="2" t="str">
        <f>([4]UKBuilding_List!A274)</f>
        <v>0489</v>
      </c>
      <c r="B274" s="3" t="str">
        <f>VLOOKUP(A274,[4]UKBuilding_List!$A$1:$D$376,3,FALSE)</f>
        <v>1117 South Limestone</v>
      </c>
      <c r="C274" s="1"/>
    </row>
    <row r="275" spans="1:3" x14ac:dyDescent="0.25">
      <c r="A275" s="2" t="str">
        <f>([4]UKBuilding_List!A275)</f>
        <v>0490</v>
      </c>
      <c r="B275" s="3" t="str">
        <f>VLOOKUP(A275,[4]UKBuilding_List!$A$1:$D$376,3,FALSE)</f>
        <v>Environmental Quality Management</v>
      </c>
      <c r="C275" s="1"/>
    </row>
    <row r="276" spans="1:3" x14ac:dyDescent="0.25">
      <c r="A276" s="2" t="str">
        <f>([4]UKBuilding_List!A276)</f>
        <v>0494</v>
      </c>
      <c r="B276" s="3" t="str">
        <f>VLOOKUP(A276,[4]UKBuilding_List!$A$1:$D$376,3,FALSE)</f>
        <v>Stuckert Career Center</v>
      </c>
      <c r="C276" s="1"/>
    </row>
    <row r="277" spans="1:3" x14ac:dyDescent="0.25">
      <c r="A277" s="2" t="str">
        <f>([4]UKBuilding_List!A277)</f>
        <v>0495</v>
      </c>
      <c r="B277" s="3" t="str">
        <f>VLOOKUP(A277,[4]UKBuilding_List!$A$1:$D$376,3,FALSE)</f>
        <v>James F. Hardymon Communications Building</v>
      </c>
      <c r="C277" s="1"/>
    </row>
    <row r="278" spans="1:3" x14ac:dyDescent="0.25">
      <c r="A278" s="2" t="str">
        <f>([4]UKBuilding_List!A278)</f>
        <v>0503</v>
      </c>
      <c r="B278" s="3" t="str">
        <f>VLOOKUP(A278,[4]UKBuilding_List!$A$1:$D$376,3,FALSE)</f>
        <v>Ralph G Anderson Building (Mech Eng)</v>
      </c>
      <c r="C278" s="1"/>
    </row>
    <row r="279" spans="1:3" x14ac:dyDescent="0.25">
      <c r="A279" s="2" t="str">
        <f>([4]UKBuilding_List!A279)</f>
        <v>0504</v>
      </c>
      <c r="B279" s="3" t="str">
        <f>VLOOKUP(A279,[4]UKBuilding_List!$A$1:$D$376,3,FALSE)</f>
        <v>Phi Gamma Delta Fraternity (FIJI)</v>
      </c>
      <c r="C279" s="1"/>
    </row>
    <row r="280" spans="1:3" x14ac:dyDescent="0.25">
      <c r="A280" s="2" t="str">
        <f>([4]UKBuilding_List!A280)</f>
        <v>0505</v>
      </c>
      <c r="B280" s="3" t="str">
        <f>VLOOKUP(A280,[4]UKBuilding_List!$A$1:$D$376,3,FALSE)</f>
        <v>Kappa Sigma Fraternity</v>
      </c>
      <c r="C280" s="1"/>
    </row>
    <row r="281" spans="1:3" x14ac:dyDescent="0.25">
      <c r="A281" s="2" t="str">
        <f>([4]UKBuilding_List!A281)</f>
        <v>0507</v>
      </c>
      <c r="B281" s="3" t="str">
        <f>VLOOKUP(A281,[4]UKBuilding_List!$A$1:$D$376,3,FALSE)</f>
        <v>Sigma Alpha Epsilon Fraternity</v>
      </c>
      <c r="C281" s="1"/>
    </row>
    <row r="282" spans="1:3" x14ac:dyDescent="0.25">
      <c r="A282" s="2" t="str">
        <f>([4]UKBuilding_List!A282)</f>
        <v>0509</v>
      </c>
      <c r="B282" s="3" t="str">
        <f>VLOOKUP(A282,[4]UKBuilding_List!$A$1:$D$376,3,FALSE)</f>
        <v>Biomedical Biological Sciences Research Building</v>
      </c>
      <c r="C282" s="1"/>
    </row>
    <row r="283" spans="1:3" x14ac:dyDescent="0.25">
      <c r="A283" s="2" t="str">
        <f>([4]UKBuilding_List!A283)</f>
        <v>0514</v>
      </c>
      <c r="B283" s="3" t="str">
        <f>VLOOKUP(A283,[4]UKBuilding_List!$A$1:$D$376,3,FALSE)</f>
        <v>Central Utility Plant #4</v>
      </c>
      <c r="C283" s="1"/>
    </row>
    <row r="284" spans="1:3" x14ac:dyDescent="0.25">
      <c r="A284" s="2" t="str">
        <f>([4]UKBuilding_List!A284)</f>
        <v>0517</v>
      </c>
      <c r="B284" s="3" t="str">
        <f>VLOOKUP(A284,[4]UKBuilding_List!$A$1:$D$376,3,FALSE)</f>
        <v>College of Medicine Learning Center</v>
      </c>
      <c r="C284" s="1"/>
    </row>
    <row r="285" spans="1:3" x14ac:dyDescent="0.25">
      <c r="A285" s="2" t="str">
        <f>([4]UKBuilding_List!A285)</f>
        <v>0518</v>
      </c>
      <c r="B285" s="3" t="str">
        <f>VLOOKUP(A285,[4]UKBuilding_List!$A$1:$D$376,3,FALSE)</f>
        <v>BBSRB Generator Building</v>
      </c>
      <c r="C285" s="1"/>
    </row>
    <row r="286" spans="1:3" x14ac:dyDescent="0.25">
      <c r="A286" s="2" t="str">
        <f>([4]UKBuilding_List!A286)</f>
        <v>0564</v>
      </c>
      <c r="B286" s="3" t="str">
        <f>VLOOKUP(A286,[4]UKBuilding_List!$A$1:$D$376,3,FALSE)</f>
        <v>630 South Broadway</v>
      </c>
      <c r="C286" s="1"/>
    </row>
    <row r="287" spans="1:3" x14ac:dyDescent="0.25">
      <c r="A287" s="2" t="str">
        <f>([4]UKBuilding_List!A287)</f>
        <v>0565</v>
      </c>
      <c r="B287" s="3" t="str">
        <f>VLOOKUP(A287,[4]UKBuilding_List!$A$1:$D$376,3,FALSE)</f>
        <v>John T. Smith Hall</v>
      </c>
      <c r="C287" s="1"/>
    </row>
    <row r="288" spans="1:3" x14ac:dyDescent="0.25">
      <c r="A288" s="2" t="str">
        <f>([4]UKBuilding_List!A288)</f>
        <v>0566</v>
      </c>
      <c r="B288" s="3" t="str">
        <f>VLOOKUP(A288,[4]UKBuilding_List!$A$1:$D$376,3,FALSE)</f>
        <v>Dale E. Baldwin Hall</v>
      </c>
      <c r="C288" s="1"/>
    </row>
    <row r="289" spans="1:3" x14ac:dyDescent="0.25">
      <c r="A289" s="2" t="str">
        <f>([4]UKBuilding_List!A289)</f>
        <v>0567</v>
      </c>
      <c r="B289" s="3" t="str">
        <f>VLOOKUP(A289,[4]UKBuilding_List!$A$1:$D$376,3,FALSE)</f>
        <v>Margaret Ingels Hall</v>
      </c>
      <c r="C289" s="1"/>
    </row>
    <row r="290" spans="1:3" x14ac:dyDescent="0.25">
      <c r="A290" s="2" t="str">
        <f>([4]UKBuilding_List!A290)</f>
        <v>0568</v>
      </c>
      <c r="B290" s="3" t="str">
        <f>VLOOKUP(A290,[4]UKBuilding_List!$A$1:$D$376,3,FALSE)</f>
        <v>David P. Roselle Hall</v>
      </c>
      <c r="C290" s="1"/>
    </row>
    <row r="291" spans="1:3" x14ac:dyDescent="0.25">
      <c r="A291" s="2" t="str">
        <f>([4]UKBuilding_List!A291)</f>
        <v>0571</v>
      </c>
      <c r="B291" s="3" t="str">
        <f>VLOOKUP(A291,[4]UKBuilding_List!$A$1:$D$376,3,FALSE)</f>
        <v>Parking Structure #6</v>
      </c>
      <c r="C291" s="1"/>
    </row>
    <row r="292" spans="1:3" x14ac:dyDescent="0.25">
      <c r="A292" s="2" t="str">
        <f>([4]UKBuilding_List!A292)</f>
        <v>0572</v>
      </c>
      <c r="B292" s="3" t="str">
        <f>VLOOKUP(A292,[4]UKBuilding_List!$A$1:$D$376,3,FALSE)</f>
        <v>Parking Structure #7</v>
      </c>
      <c r="C292" s="1"/>
    </row>
    <row r="293" spans="1:3" x14ac:dyDescent="0.25">
      <c r="A293" s="2" t="str">
        <f>([4]UKBuilding_List!A293)</f>
        <v>0582</v>
      </c>
      <c r="B293" s="3" t="str">
        <f>VLOOKUP(A293,[4]UKBuilding_List!$A$1:$D$376,3,FALSE)</f>
        <v>University Health Service</v>
      </c>
      <c r="C293" s="1"/>
    </row>
    <row r="294" spans="1:3" x14ac:dyDescent="0.25">
      <c r="A294" s="2" t="str">
        <f>([4]UKBuilding_List!A294)</f>
        <v>0585</v>
      </c>
      <c r="B294" s="3" t="str">
        <f>VLOOKUP(A294,[4]UKBuilding_List!$A$1:$D$376,3,FALSE)</f>
        <v>Baseball Training Pavilion</v>
      </c>
      <c r="C294" s="1"/>
    </row>
    <row r="295" spans="1:3" x14ac:dyDescent="0.25">
      <c r="A295" s="2" t="str">
        <f>([4]UKBuilding_List!A295)</f>
        <v>0592</v>
      </c>
      <c r="B295" s="3" t="str">
        <f>VLOOKUP(A295,[4]UKBuilding_List!$A$1:$D$376,3,FALSE)</f>
        <v>Storage Shed</v>
      </c>
      <c r="C295" s="1"/>
    </row>
    <row r="296" spans="1:3" x14ac:dyDescent="0.25">
      <c r="A296" s="2" t="str">
        <f>([4]UKBuilding_List!A296)</f>
        <v>0596</v>
      </c>
      <c r="B296" s="3" t="str">
        <f>VLOOKUP(A296,[4]UKBuilding_List!$A$1:$D$376,3,FALSE)</f>
        <v>Lee T. Todd, Jr. Building</v>
      </c>
      <c r="C296" s="1"/>
    </row>
    <row r="297" spans="1:3" x14ac:dyDescent="0.25">
      <c r="A297" s="2" t="str">
        <f>([4]UKBuilding_List!A297)</f>
        <v>0601</v>
      </c>
      <c r="B297" s="3" t="str">
        <f>VLOOKUP(A297,[4]UKBuilding_List!$A$1:$D$376,3,FALSE)</f>
        <v>Parking Structure #8</v>
      </c>
      <c r="C297" s="1"/>
    </row>
    <row r="298" spans="1:3" x14ac:dyDescent="0.25">
      <c r="A298" s="2" t="str">
        <f>([4]UKBuilding_List!A298)</f>
        <v>0602</v>
      </c>
      <c r="B298" s="3" t="str">
        <f>VLOOKUP(A298,[4]UKBuilding_List!$A$1:$D$376,3,FALSE)</f>
        <v>Pavilion A</v>
      </c>
      <c r="C298" s="1"/>
    </row>
    <row r="299" spans="1:3" x14ac:dyDescent="0.25">
      <c r="A299" s="2" t="str">
        <f>([4]UKBuilding_List!A299)</f>
        <v>0604</v>
      </c>
      <c r="B299" s="3" t="str">
        <f>VLOOKUP(A299,[4]UKBuilding_List!$A$1:$D$376,3,FALSE)</f>
        <v>Joe Craft Center</v>
      </c>
      <c r="C299" s="1"/>
    </row>
    <row r="300" spans="1:3" x14ac:dyDescent="0.25">
      <c r="A300" s="2" t="str">
        <f>([4]UKBuilding_List!A300)</f>
        <v>0611</v>
      </c>
      <c r="B300" s="3" t="str">
        <f>VLOOKUP(A300,[4]UKBuilding_List!$A$1:$D$376,3,FALSE)</f>
        <v>Medical Office Building (Samaritan)</v>
      </c>
      <c r="C300" s="1"/>
    </row>
    <row r="301" spans="1:3" x14ac:dyDescent="0.25">
      <c r="A301" s="2" t="str">
        <f>([4]UKBuilding_List!A301)</f>
        <v>0612</v>
      </c>
      <c r="B301" s="3" t="str">
        <f>VLOOKUP(A301,[4]UKBuilding_List!$A$1:$D$376,3,FALSE)</f>
        <v>Samaritan Chiller Building</v>
      </c>
      <c r="C301" s="1"/>
    </row>
    <row r="302" spans="1:3" x14ac:dyDescent="0.25">
      <c r="A302" s="2" t="str">
        <f>([4]UKBuilding_List!A302)</f>
        <v>0613</v>
      </c>
      <c r="B302" s="3" t="str">
        <f>VLOOKUP(A302,[4]UKBuilding_List!$A$1:$D$376,3,FALSE)</f>
        <v>Samaritan Parking Structure</v>
      </c>
      <c r="C302" s="1"/>
    </row>
    <row r="303" spans="1:3" x14ac:dyDescent="0.25">
      <c r="A303" s="2" t="str">
        <f>([4]UKBuilding_List!A303)</f>
        <v>0616</v>
      </c>
      <c r="B303" s="3" t="str">
        <f>VLOOKUP(A303,[4]UKBuilding_List!$A$1:$D$376,3,FALSE)</f>
        <v>Seaton Center Storage</v>
      </c>
      <c r="C303" s="1"/>
    </row>
    <row r="304" spans="1:3" x14ac:dyDescent="0.25">
      <c r="A304" s="2" t="str">
        <f>([4]UKBuilding_List!A304)</f>
        <v>0618</v>
      </c>
      <c r="B304" s="3" t="str">
        <f>VLOOKUP(A304,[4]UKBuilding_List!$A$1:$D$376,3,FALSE)</f>
        <v>MacAdam Student Observatory</v>
      </c>
      <c r="C304" s="1"/>
    </row>
    <row r="305" spans="1:3" x14ac:dyDescent="0.25">
      <c r="A305" s="2" t="str">
        <f>([4]UKBuilding_List!A305)</f>
        <v>0633</v>
      </c>
      <c r="B305" s="3" t="str">
        <f>VLOOKUP(A305,[4]UKBuilding_List!$A$1:$D$376,3,FALSE)</f>
        <v>Davis Marksbury Building</v>
      </c>
      <c r="C305" s="1"/>
    </row>
    <row r="306" spans="1:3" x14ac:dyDescent="0.25">
      <c r="A306" s="2" t="str">
        <f>([4]UKBuilding_List!A306)</f>
        <v>0644</v>
      </c>
      <c r="B306" s="3" t="str">
        <f>VLOOKUP(A306,[4]UKBuilding_List!$A$1:$D$376,3,FALSE)</f>
        <v>Wildcat Coal Lodge</v>
      </c>
      <c r="C306" s="1"/>
    </row>
    <row r="307" spans="1:3" x14ac:dyDescent="0.25">
      <c r="A307" s="2" t="str">
        <f>([4]UKBuilding_List!A307)</f>
        <v>0651</v>
      </c>
      <c r="B307" s="3" t="str">
        <f>VLOOKUP(A307,[4]UKBuilding_List!$A$1:$D$376,3,FALSE)</f>
        <v>Mandrell Hall</v>
      </c>
      <c r="C307" s="1"/>
    </row>
    <row r="308" spans="1:3" x14ac:dyDescent="0.25">
      <c r="A308" s="2" t="str">
        <f>([4]UKBuilding_List!A308)</f>
        <v>0652</v>
      </c>
      <c r="B308" s="3" t="str">
        <f>VLOOKUP(A308,[4]UKBuilding_List!$A$1:$D$376,3,FALSE)</f>
        <v>Bosworth Hall</v>
      </c>
      <c r="C308" s="1"/>
    </row>
    <row r="309" spans="1:3" x14ac:dyDescent="0.25">
      <c r="A309" s="2" t="str">
        <f>([4]UKBuilding_List!A309)</f>
        <v>0653</v>
      </c>
      <c r="B309" s="3" t="str">
        <f>VLOOKUP(A309,[4]UKBuilding_List!$A$1:$D$376,3,FALSE)</f>
        <v>Sanders Hall</v>
      </c>
      <c r="C309" s="1"/>
    </row>
    <row r="310" spans="1:3" x14ac:dyDescent="0.25">
      <c r="A310" s="2" t="str">
        <f>([4]UKBuilding_List!A310)</f>
        <v>0654</v>
      </c>
      <c r="B310" s="3" t="str">
        <f>VLOOKUP(A310,[4]UKBuilding_List!$A$1:$D$376,3,FALSE)</f>
        <v>Building 100</v>
      </c>
      <c r="C310" s="1"/>
    </row>
    <row r="311" spans="1:3" x14ac:dyDescent="0.25">
      <c r="A311" s="2" t="str">
        <f>([4]UKBuilding_List!A311)</f>
        <v>0655</v>
      </c>
      <c r="B311" s="3" t="str">
        <f>VLOOKUP(A311,[4]UKBuilding_List!$A$1:$D$376,3,FALSE)</f>
        <v>Building 200</v>
      </c>
      <c r="C311" s="1"/>
    </row>
    <row r="312" spans="1:3" x14ac:dyDescent="0.25">
      <c r="A312" s="2" t="str">
        <f>([4]UKBuilding_List!A312)</f>
        <v>0656</v>
      </c>
      <c r="B312" s="3" t="str">
        <f>VLOOKUP(A312,[4]UKBuilding_List!$A$1:$D$376,3,FALSE)</f>
        <v>Building 300</v>
      </c>
      <c r="C312" s="1"/>
    </row>
    <row r="313" spans="1:3" x14ac:dyDescent="0.25">
      <c r="A313" s="2" t="str">
        <f>([4]UKBuilding_List!A313)</f>
        <v>0657</v>
      </c>
      <c r="B313" s="3" t="str">
        <f>VLOOKUP(A313,[4]UKBuilding_List!$A$1:$D$376,3,FALSE)</f>
        <v>Building 400</v>
      </c>
      <c r="C313" s="1"/>
    </row>
    <row r="314" spans="1:3" x14ac:dyDescent="0.25">
      <c r="A314" s="2" t="str">
        <f>([4]UKBuilding_List!A314)</f>
        <v>0658</v>
      </c>
      <c r="B314" s="3" t="str">
        <f>VLOOKUP(A314,[4]UKBuilding_List!$A$1:$D$376,3,FALSE)</f>
        <v>Maintenance Bldg.</v>
      </c>
      <c r="C314" s="1"/>
    </row>
    <row r="315" spans="1:3" x14ac:dyDescent="0.25">
      <c r="A315" s="2" t="str">
        <f>([4]UKBuilding_List!A315)</f>
        <v>0659</v>
      </c>
      <c r="B315" s="3" t="str">
        <f>VLOOKUP(A315,[4]UKBuilding_List!$A$1:$D$376,3,FALSE)</f>
        <v>Gas Building</v>
      </c>
      <c r="C315" s="1"/>
    </row>
    <row r="316" spans="1:3" x14ac:dyDescent="0.25">
      <c r="A316" s="2" t="str">
        <f>([4]UKBuilding_List!A316)</f>
        <v>0660</v>
      </c>
      <c r="B316" s="3" t="str">
        <f>VLOOKUP(A316,[4]UKBuilding_List!$A$1:$D$376,3,FALSE)</f>
        <v>Maxwelton Ct. Apts #1</v>
      </c>
      <c r="C316" s="1"/>
    </row>
    <row r="317" spans="1:3" x14ac:dyDescent="0.25">
      <c r="A317" s="2" t="str">
        <f>([4]UKBuilding_List!A317)</f>
        <v>0661</v>
      </c>
      <c r="B317" s="3" t="str">
        <f>VLOOKUP(A317,[4]UKBuilding_List!$A$1:$D$376,3,FALSE)</f>
        <v>Maxwelton Ct. Apts #2</v>
      </c>
      <c r="C317" s="1"/>
    </row>
    <row r="318" spans="1:3" x14ac:dyDescent="0.25">
      <c r="A318" s="2" t="str">
        <f>([4]UKBuilding_List!A318)</f>
        <v>0662</v>
      </c>
      <c r="B318" s="3" t="str">
        <f>VLOOKUP(A318,[4]UKBuilding_List!$A$1:$D$376,3,FALSE)</f>
        <v>Maxwelton Ct. Apts #3</v>
      </c>
      <c r="C318" s="1"/>
    </row>
    <row r="319" spans="1:3" x14ac:dyDescent="0.25">
      <c r="A319" s="2" t="str">
        <f>([4]UKBuilding_List!A319)</f>
        <v>0663</v>
      </c>
      <c r="B319" s="3" t="str">
        <f>VLOOKUP(A319,[4]UKBuilding_List!$A$1:$D$376,3,FALSE)</f>
        <v>Maxwelton Ct. Apts #4</v>
      </c>
      <c r="C319" s="1"/>
    </row>
    <row r="320" spans="1:3" x14ac:dyDescent="0.25">
      <c r="A320" s="2" t="str">
        <f>([4]UKBuilding_List!A320)</f>
        <v>0664</v>
      </c>
      <c r="B320" s="3" t="str">
        <f>VLOOKUP(A320,[4]UKBuilding_List!$A$1:$D$376,3,FALSE)</f>
        <v>Maxwelton Ct. Apts #5</v>
      </c>
      <c r="C320" s="1"/>
    </row>
    <row r="321" spans="1:3" x14ac:dyDescent="0.25">
      <c r="A321" s="2" t="str">
        <f>([4]UKBuilding_List!A321)</f>
        <v>0665</v>
      </c>
      <c r="B321" s="3" t="str">
        <f>VLOOKUP(A321,[4]UKBuilding_List!$A$1:$D$376,3,FALSE)</f>
        <v>Maxwelton Ct. Apts #6</v>
      </c>
      <c r="C321" s="1"/>
    </row>
    <row r="322" spans="1:3" x14ac:dyDescent="0.25">
      <c r="A322" s="2" t="str">
        <f>([4]UKBuilding_List!A322)</f>
        <v>0666</v>
      </c>
      <c r="B322" s="3" t="str">
        <f>VLOOKUP(A322,[4]UKBuilding_List!$A$1:$D$376,3,FALSE)</f>
        <v>Maxwelton Ct. Apts #7</v>
      </c>
      <c r="C322" s="1"/>
    </row>
    <row r="323" spans="1:3" x14ac:dyDescent="0.25">
      <c r="A323" s="2" t="str">
        <f>([4]UKBuilding_List!A323)</f>
        <v>0667</v>
      </c>
      <c r="B323" s="3" t="str">
        <f>VLOOKUP(A323,[4]UKBuilding_List!$A$1:$D$376,3,FALSE)</f>
        <v>Maxwelton Ct. Apts #8</v>
      </c>
      <c r="C323" s="1"/>
    </row>
    <row r="324" spans="1:3" x14ac:dyDescent="0.25">
      <c r="A324" s="2" t="str">
        <f>([4]UKBuilding_List!A324)</f>
        <v>0668</v>
      </c>
      <c r="B324" s="3" t="str">
        <f>VLOOKUP(A324,[4]UKBuilding_List!$A$1:$D$376,3,FALSE)</f>
        <v>Maxwelton Ct. Apts #9</v>
      </c>
      <c r="C324" s="1"/>
    </row>
    <row r="325" spans="1:3" x14ac:dyDescent="0.25">
      <c r="A325" s="2" t="str">
        <f>([4]UKBuilding_List!A325)</f>
        <v>0669</v>
      </c>
      <c r="B325" s="3" t="str">
        <f>VLOOKUP(A325,[4]UKBuilding_List!$A$1:$D$376,3,FALSE)</f>
        <v>Maxwelton Ct. Apts #10</v>
      </c>
      <c r="C325" s="1"/>
    </row>
    <row r="326" spans="1:3" x14ac:dyDescent="0.25">
      <c r="A326" s="2" t="str">
        <f>([4]UKBuilding_List!A326)</f>
        <v>0670</v>
      </c>
      <c r="B326" s="3" t="str">
        <f>VLOOKUP(A326,[4]UKBuilding_List!$A$1:$D$376,3,FALSE)</f>
        <v>Maxwelton Ct. Apts #11</v>
      </c>
      <c r="C326" s="1"/>
    </row>
    <row r="327" spans="1:3" x14ac:dyDescent="0.25">
      <c r="A327" s="2" t="str">
        <f>([4]UKBuilding_List!A327)</f>
        <v>0671</v>
      </c>
      <c r="B327" s="3" t="str">
        <f>VLOOKUP(A327,[4]UKBuilding_List!$A$1:$D$376,3,FALSE)</f>
        <v>Maxwelton Ct. Apts #12</v>
      </c>
      <c r="C327" s="1"/>
    </row>
    <row r="328" spans="1:3" x14ac:dyDescent="0.25">
      <c r="A328" s="2" t="str">
        <f>([4]UKBuilding_List!A328)</f>
        <v>0672</v>
      </c>
      <c r="B328" s="3" t="str">
        <f>VLOOKUP(A328,[4]UKBuilding_List!$A$1:$D$376,3,FALSE)</f>
        <v>Maxwelton Ct. Apts #13</v>
      </c>
      <c r="C328" s="1"/>
    </row>
    <row r="329" spans="1:3" x14ac:dyDescent="0.25">
      <c r="A329" s="2" t="str">
        <f>([4]UKBuilding_List!A329)</f>
        <v>0673</v>
      </c>
      <c r="B329" s="3" t="str">
        <f>VLOOKUP(A329,[4]UKBuilding_List!$A$1:$D$376,3,FALSE)</f>
        <v>Maxwelton Ct. Apts #14</v>
      </c>
      <c r="C329" s="1"/>
    </row>
    <row r="330" spans="1:3" x14ac:dyDescent="0.25">
      <c r="A330" s="2" t="str">
        <f>([4]UKBuilding_List!A330)</f>
        <v>0674</v>
      </c>
      <c r="B330" s="3" t="str">
        <f>VLOOKUP(A330,[4]UKBuilding_List!$A$1:$D$376,3,FALSE)</f>
        <v>Maxwelton Ct. Apts #15</v>
      </c>
      <c r="C330" s="1"/>
    </row>
    <row r="331" spans="1:3" x14ac:dyDescent="0.25">
      <c r="A331" s="2" t="str">
        <f>([4]UKBuilding_List!A331)</f>
        <v>0675</v>
      </c>
      <c r="B331" s="3" t="str">
        <f>VLOOKUP(A331,[4]UKBuilding_List!$A$1:$D$376,3,FALSE)</f>
        <v>Maxwelton Ct. Apts #16</v>
      </c>
      <c r="C331" s="1"/>
    </row>
    <row r="332" spans="1:3" x14ac:dyDescent="0.25">
      <c r="A332" s="2" t="str">
        <f>([4]UKBuilding_List!A332)</f>
        <v>0676</v>
      </c>
      <c r="B332" s="3" t="str">
        <f>VLOOKUP(A332,[4]UKBuilding_List!$A$1:$D$376,3,FALSE)</f>
        <v>Bill Gatton Student Center</v>
      </c>
      <c r="C332" s="1"/>
    </row>
    <row r="333" spans="1:3" x14ac:dyDescent="0.25">
      <c r="A333" s="2" t="str">
        <f>([4]UKBuilding_List!A333)</f>
        <v>0677</v>
      </c>
      <c r="B333" s="3" t="str">
        <f>VLOOKUP(A333,[4]UKBuilding_List!$A$1:$D$376,3,FALSE)</f>
        <v>University Flats</v>
      </c>
      <c r="C333" s="1"/>
    </row>
    <row r="334" spans="1:3" x14ac:dyDescent="0.25">
      <c r="A334" s="2" t="str">
        <f>([4]UKBuilding_List!A334)</f>
        <v>0678</v>
      </c>
      <c r="B334" s="3" t="str">
        <f>VLOOKUP(A334,[4]UKBuilding_List!$A$1:$D$376,3,FALSE)</f>
        <v>Lewis Hall</v>
      </c>
      <c r="C334" s="1"/>
    </row>
    <row r="335" spans="1:3" x14ac:dyDescent="0.25">
      <c r="A335" s="2" t="str">
        <f>([4]UKBuilding_List!A335)</f>
        <v>0679</v>
      </c>
      <c r="B335" s="3" t="str">
        <f>VLOOKUP(A335,[4]UKBuilding_List!$A$1:$D$376,3,FALSE)</f>
        <v>Healthy Kentucky Research Building</v>
      </c>
      <c r="C335" s="1"/>
    </row>
    <row r="336" spans="1:3" x14ac:dyDescent="0.25">
      <c r="A336" s="2" t="str">
        <f>([4]UKBuilding_List!A336)</f>
        <v>0682</v>
      </c>
      <c r="B336" s="3" t="str">
        <f>VLOOKUP(A336,[4]UKBuilding_List!$A$1:$D$376,3,FALSE)</f>
        <v>Kentucky Proud Park</v>
      </c>
      <c r="C336" s="1"/>
    </row>
    <row r="337" spans="1:3" x14ac:dyDescent="0.25">
      <c r="A337" s="2" t="str">
        <f>([4]UKBuilding_List!A337)</f>
        <v>0690</v>
      </c>
      <c r="B337" s="3" t="str">
        <f>VLOOKUP(A337,[4]UKBuilding_List!$A$1:$D$376,3,FALSE)</f>
        <v>441 Rose Ln</v>
      </c>
      <c r="C337" s="1"/>
    </row>
    <row r="338" spans="1:3" x14ac:dyDescent="0.25">
      <c r="A338" s="2" t="str">
        <f>([4]UKBuilding_List!A338)</f>
        <v>0695</v>
      </c>
      <c r="B338" s="3" t="str">
        <f>VLOOKUP(A338,[4]UKBuilding_List!$A$1:$D$376,3,FALSE)</f>
        <v>Blue Lot Bus Shelter</v>
      </c>
      <c r="C338" s="1"/>
    </row>
    <row r="339" spans="1:3" x14ac:dyDescent="0.25">
      <c r="A339" s="2" t="str">
        <f>([4]UKBuilding_List!A339)</f>
        <v>0698</v>
      </c>
      <c r="B339" s="3" t="str">
        <f>VLOOKUP(A339,[4]UKBuilding_List!$A$1:$D$376,3,FALSE)</f>
        <v>Waller Healthcare Annex #1</v>
      </c>
      <c r="C339" s="1"/>
    </row>
    <row r="340" spans="1:3" x14ac:dyDescent="0.25">
      <c r="A340" s="2" t="str">
        <f>([4]UKBuilding_List!A340)</f>
        <v>0699</v>
      </c>
      <c r="B340" s="3" t="str">
        <f>VLOOKUP(A340,[4]UKBuilding_List!$A$1:$D$376,3,FALSE)</f>
        <v>Waller Healthcare Annex #2</v>
      </c>
      <c r="C340" s="1"/>
    </row>
    <row r="341" spans="1:3" x14ac:dyDescent="0.25">
      <c r="A341" s="2" t="str">
        <f>([4]UKBuilding_List!A341)</f>
        <v>0702</v>
      </c>
      <c r="B341" s="3" t="str">
        <f>VLOOKUP(A341,[4]UKBuilding_List!$A$1:$D$376,3,FALSE)</f>
        <v>Soccer Support Building</v>
      </c>
      <c r="C341" s="1"/>
    </row>
    <row r="342" spans="1:3" x14ac:dyDescent="0.25">
      <c r="A342" s="2" t="str">
        <f>([4]UKBuilding_List!A342)</f>
        <v>0703</v>
      </c>
      <c r="B342" s="3" t="str">
        <f>VLOOKUP(A342,[4]UKBuilding_List!$A$1:$D$376,3,FALSE)</f>
        <v>Senior Center</v>
      </c>
      <c r="C342" s="1"/>
    </row>
    <row r="343" spans="1:3" x14ac:dyDescent="0.25">
      <c r="A343" s="2" t="str">
        <f>([4]UKBuilding_List!A343)</f>
        <v>0708</v>
      </c>
      <c r="B343" s="3" t="str">
        <f>VLOOKUP(A343,[4]UKBuilding_List!$A$1:$D$376,3,FALSE)</f>
        <v>Kiln Enclosure Building</v>
      </c>
      <c r="C343" s="1"/>
    </row>
    <row r="344" spans="1:3" x14ac:dyDescent="0.25">
      <c r="A344" s="2" t="str">
        <f>([4]UKBuilding_List!A344)</f>
        <v>0711</v>
      </c>
      <c r="B344" s="3" t="str">
        <f>VLOOKUP(A344,[4]UKBuilding_List!$A$1:$D$376,3,FALSE)</f>
        <v>Orange Lot Bus Shelter</v>
      </c>
      <c r="C344" s="1"/>
    </row>
    <row r="345" spans="1:3" x14ac:dyDescent="0.25">
      <c r="A345" s="2" t="str">
        <f>([4]UKBuilding_List!A345)</f>
        <v>0712</v>
      </c>
      <c r="B345" s="3" t="str">
        <f>VLOOKUP(A345,[4]UKBuilding_List!$A$1:$D$376,3,FALSE)</f>
        <v>430 Transylvania Park</v>
      </c>
      <c r="C345" s="1"/>
    </row>
    <row r="346" spans="1:3" x14ac:dyDescent="0.25">
      <c r="A346" s="2" t="str">
        <f>([4]UKBuilding_List!A346)</f>
        <v>0713</v>
      </c>
      <c r="B346" s="3" t="str">
        <f>VLOOKUP(A346,[4]UKBuilding_List!$A$1:$D$376,3,FALSE)</f>
        <v>463 Rose Ln</v>
      </c>
      <c r="C346" s="1"/>
    </row>
    <row r="347" spans="1:3" x14ac:dyDescent="0.25">
      <c r="A347" s="2" t="str">
        <f>([4]UKBuilding_List!A347)</f>
        <v>0715</v>
      </c>
      <c r="B347" s="3" t="str">
        <f>VLOOKUP(A347,[4]UKBuilding_List!$A$1:$D$376,3,FALSE)</f>
        <v>600 S Broadway</v>
      </c>
      <c r="C347" s="1"/>
    </row>
    <row r="348" spans="1:3" x14ac:dyDescent="0.25">
      <c r="A348" s="2" t="str">
        <f>([4]UKBuilding_List!A348)</f>
        <v>0717</v>
      </c>
      <c r="B348" s="3" t="str">
        <f>VLOOKUP(A348,[4]UKBuilding_List!$A$1:$D$376,3,FALSE)</f>
        <v>156 Leader Ave</v>
      </c>
      <c r="C348" s="1"/>
    </row>
    <row r="349" spans="1:3" x14ac:dyDescent="0.25">
      <c r="A349" s="2">
        <f>([4]UKBuilding_List!A349)</f>
        <v>1200</v>
      </c>
      <c r="B349" s="3" t="str">
        <f>VLOOKUP(A349,[4]UKBuilding_List!$A$1:$D$376,3,FALSE)</f>
        <v>Electric Substation #1</v>
      </c>
      <c r="C349" s="1"/>
    </row>
    <row r="350" spans="1:3" x14ac:dyDescent="0.25">
      <c r="A350" s="2">
        <f>([4]UKBuilding_List!A350)</f>
        <v>1201</v>
      </c>
      <c r="B350" s="3" t="str">
        <f>VLOOKUP(A350,[4]UKBuilding_List!$A$1:$D$376,3,FALSE)</f>
        <v>Electric Substation #3</v>
      </c>
      <c r="C350" s="1"/>
    </row>
    <row r="351" spans="1:3" x14ac:dyDescent="0.25">
      <c r="A351" s="2">
        <f>([4]UKBuilding_List!A351)</f>
        <v>2100</v>
      </c>
      <c r="B351" s="3" t="str">
        <f>VLOOKUP(A351,[4]UKBuilding_List!$A$1:$D$376,3,FALSE)</f>
        <v>Alpha Chi Omega Sorority</v>
      </c>
      <c r="C351" s="1"/>
    </row>
    <row r="352" spans="1:3" x14ac:dyDescent="0.25">
      <c r="A352" s="2">
        <f>([4]UKBuilding_List!A352)</f>
        <v>2101</v>
      </c>
      <c r="B352" s="3" t="str">
        <f>VLOOKUP(A352,[4]UKBuilding_List!$A$1:$D$376,3,FALSE)</f>
        <v>Beta Theta Pi Fraternity</v>
      </c>
      <c r="C352" s="1"/>
    </row>
    <row r="353" spans="1:3" x14ac:dyDescent="0.25">
      <c r="A353" s="2">
        <f>([4]UKBuilding_List!A353)</f>
        <v>2102</v>
      </c>
      <c r="B353" s="3" t="str">
        <f>VLOOKUP(A353,[4]UKBuilding_List!$A$1:$D$376,3,FALSE)</f>
        <v>New Kappa Alpha Theta Sorority</v>
      </c>
      <c r="C353" s="1"/>
    </row>
    <row r="354" spans="1:3" x14ac:dyDescent="0.25">
      <c r="A354" s="2">
        <f>([4]UKBuilding_List!A354)</f>
        <v>2103</v>
      </c>
      <c r="B354" s="3" t="str">
        <f>VLOOKUP(A354,[4]UKBuilding_List!$A$1:$D$376,3,FALSE)</f>
        <v>Phi Kappa Tau</v>
      </c>
      <c r="C354" s="1"/>
    </row>
    <row r="355" spans="1:3" x14ac:dyDescent="0.25">
      <c r="A355" s="2" t="str">
        <f>([4]UKBuilding_List!A355)</f>
        <v>8633</v>
      </c>
      <c r="B355" s="3" t="str">
        <f>VLOOKUP(A355,[4]UKBuilding_List!$A$1:$D$376,3,FALSE)</f>
        <v>UK HealthCare Good Samaritan Hospital</v>
      </c>
      <c r="C355" s="1"/>
    </row>
    <row r="356" spans="1:3" x14ac:dyDescent="0.25">
      <c r="A356" s="2" t="str">
        <f>([4]UKBuilding_List!A356)</f>
        <v>9127</v>
      </c>
      <c r="B356" s="3" t="str">
        <f>VLOOKUP(A356,[4]UKBuilding_List!$A$1:$D$376,3,FALSE)</f>
        <v>1101 S. Limestone</v>
      </c>
      <c r="C356" s="1"/>
    </row>
    <row r="357" spans="1:3" x14ac:dyDescent="0.25">
      <c r="A357" s="2" t="str">
        <f>([4]UKBuilding_List!A357)</f>
        <v>9766</v>
      </c>
      <c r="B357" s="3" t="str">
        <f>VLOOKUP(A357,[4]UKBuilding_List!$A$1:$D$376,3,FALSE)</f>
        <v xml:space="preserve">New Equine Analytical Chemistry Lab      </v>
      </c>
      <c r="C357" s="1"/>
    </row>
    <row r="358" spans="1:3" x14ac:dyDescent="0.25">
      <c r="A358" s="2" t="str">
        <f>([4]UKBuilding_List!A358)</f>
        <v>9768</v>
      </c>
      <c r="B358" s="3" t="str">
        <f>VLOOKUP(A358,[4]UKBuilding_List!$A$1:$D$376,3,FALSE)</f>
        <v>531 Wellington Way</v>
      </c>
      <c r="C358" s="1"/>
    </row>
    <row r="359" spans="1:3" x14ac:dyDescent="0.25">
      <c r="A359" s="2" t="str">
        <f>([4]UKBuilding_List!A359)</f>
        <v>9772</v>
      </c>
      <c r="B359" s="3" t="str">
        <f>VLOOKUP(A359,[4]UKBuilding_List!$A$1:$D$376,3,FALSE)</f>
        <v>1221 S. Broadway</v>
      </c>
      <c r="C359" s="1"/>
    </row>
    <row r="360" spans="1:3" x14ac:dyDescent="0.25">
      <c r="A360" s="2">
        <f>([4]UKBuilding_List!A360)</f>
        <v>9813</v>
      </c>
      <c r="B360" s="3" t="str">
        <f>VLOOKUP(A360,[4]UKBuilding_List!$A$1:$D$376,3,FALSE)</f>
        <v>Child Development Center of the Bluegrass, Inc.</v>
      </c>
      <c r="C360" s="1"/>
    </row>
    <row r="361" spans="1:3" x14ac:dyDescent="0.25">
      <c r="A361" s="2" t="str">
        <f>([4]UKBuilding_List!A361)</f>
        <v>9853</v>
      </c>
      <c r="B361" s="3" t="str">
        <f>VLOOKUP(A361,[4]UKBuilding_List!$A$1:$D$376,3,FALSE)</f>
        <v>Shriners Hospitals for Children Medical Center - Lexington</v>
      </c>
      <c r="C361" s="1"/>
    </row>
    <row r="362" spans="1:3" x14ac:dyDescent="0.25">
      <c r="A362" s="2" t="str">
        <f>([4]UKBuilding_List!A362)</f>
        <v>9854</v>
      </c>
      <c r="B362" s="3" t="str">
        <f>VLOOKUP(A362,[4]UKBuilding_List!$A$1:$D$376,3,FALSE)</f>
        <v>Anthropology Research Building</v>
      </c>
      <c r="C362" s="1"/>
    </row>
    <row r="363" spans="1:3" x14ac:dyDescent="0.25">
      <c r="A363" s="2" t="str">
        <f>([4]UKBuilding_List!A363)</f>
        <v>9861</v>
      </c>
      <c r="B363" s="3" t="str">
        <f>VLOOKUP(A363,[4]UKBuilding_List!$A$1:$D$376,3,FALSE)</f>
        <v>845 Angliana Ave</v>
      </c>
      <c r="C363" s="1"/>
    </row>
    <row r="364" spans="1:3" x14ac:dyDescent="0.25">
      <c r="A364" s="2" t="str">
        <f>([4]UKBuilding_List!A364)</f>
        <v>9873</v>
      </c>
      <c r="B364" s="3" t="str">
        <f>VLOOKUP(A364,[4]UKBuilding_List!$A$1:$D$376,3,FALSE)</f>
        <v>UKHC Midwife Clinic</v>
      </c>
      <c r="C364" s="1"/>
    </row>
    <row r="365" spans="1:3" x14ac:dyDescent="0.25">
      <c r="A365" s="2" t="str">
        <f>([4]UKBuilding_List!A365)</f>
        <v>9875</v>
      </c>
      <c r="B365" s="3" t="str">
        <f>VLOOKUP(A365,[4]UKBuilding_List!$A$1:$D$376,3,FALSE)</f>
        <v>Vaughan Warehouse and Office</v>
      </c>
      <c r="C365" s="1"/>
    </row>
    <row r="366" spans="1:3" x14ac:dyDescent="0.25">
      <c r="A366" s="2" t="str">
        <f>([4]UKBuilding_List!A366)</f>
        <v>9876</v>
      </c>
      <c r="B366" s="3" t="str">
        <f>VLOOKUP(A366,[4]UKBuilding_List!$A$1:$D$376,3,FALSE)</f>
        <v>Vaughan Warehouse #1</v>
      </c>
      <c r="C366" s="1"/>
    </row>
    <row r="367" spans="1:3" x14ac:dyDescent="0.25">
      <c r="A367" s="2" t="str">
        <f>([4]UKBuilding_List!A367)</f>
        <v>9877</v>
      </c>
      <c r="B367" s="3" t="str">
        <f>VLOOKUP(A367,[4]UKBuilding_List!$A$1:$D$376,3,FALSE)</f>
        <v>Vaughan Warehouse #2</v>
      </c>
      <c r="C367" s="1"/>
    </row>
    <row r="368" spans="1:3" x14ac:dyDescent="0.25">
      <c r="A368" s="2" t="str">
        <f>([4]UKBuilding_List!A368)</f>
        <v>9878</v>
      </c>
      <c r="B368" s="3" t="str">
        <f>VLOOKUP(A368,[4]UKBuilding_List!$A$1:$D$376,3,FALSE)</f>
        <v>Vaughan Warehouse #7</v>
      </c>
      <c r="C368" s="1"/>
    </row>
    <row r="369" spans="1:3" x14ac:dyDescent="0.25">
      <c r="A369" s="2" t="str">
        <f>([4]UKBuilding_List!A369)</f>
        <v>9879</v>
      </c>
      <c r="B369" s="3" t="str">
        <f>VLOOKUP(A369,[4]UKBuilding_List!$A$1:$D$376,3,FALSE)</f>
        <v>Vaughan Warehouse #3</v>
      </c>
      <c r="C369" s="1"/>
    </row>
    <row r="370" spans="1:3" x14ac:dyDescent="0.25">
      <c r="A370" s="2" t="str">
        <f>([4]UKBuilding_List!A370)</f>
        <v>9881</v>
      </c>
      <c r="B370" s="3" t="str">
        <f>VLOOKUP(A370,[4]UKBuilding_List!$A$1:$D$376,3,FALSE)</f>
        <v>Vaughan Warehouse #4</v>
      </c>
      <c r="C370" s="1"/>
    </row>
    <row r="371" spans="1:3" x14ac:dyDescent="0.25">
      <c r="A371" s="2" t="str">
        <f>([4]UKBuilding_List!A371)</f>
        <v>9882</v>
      </c>
      <c r="B371" s="3" t="str">
        <f>VLOOKUP(A371,[4]UKBuilding_List!$A$1:$D$376,3,FALSE)</f>
        <v>Vaughan Warehouse #5</v>
      </c>
      <c r="C371" s="1"/>
    </row>
    <row r="372" spans="1:3" x14ac:dyDescent="0.25">
      <c r="A372" s="2" t="str">
        <f>([4]UKBuilding_List!A372)</f>
        <v>9925</v>
      </c>
      <c r="B372" s="3" t="str">
        <f>VLOOKUP(A372,[4]UKBuilding_List!$A$1:$D$376,3,FALSE)</f>
        <v>Alpha Phi Sorority</v>
      </c>
      <c r="C372" s="1"/>
    </row>
    <row r="373" spans="1:3" x14ac:dyDescent="0.25">
      <c r="A373" s="2" t="str">
        <f>([4]UKBuilding_List!A373)</f>
        <v>9983</v>
      </c>
      <c r="B373" s="3" t="str">
        <f>VLOOKUP(A373,[4]UKBuilding_List!$A$1:$D$376,3,FALSE)</f>
        <v>College of Medicine Building</v>
      </c>
      <c r="C373" s="1"/>
    </row>
    <row r="374" spans="1:3" x14ac:dyDescent="0.25">
      <c r="A374" s="2" t="str">
        <f>([4]UKBuilding_List!A374)</f>
        <v xml:space="preserve"> </v>
      </c>
      <c r="B374" s="3" t="str">
        <f>VLOOKUP(A374,[4]UKBuilding_List!$A$1:$D$376,3,FALSE)</f>
        <v xml:space="preserve"> 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>
        <f>([4]UKBuilding_List!A403)</f>
        <v>0</v>
      </c>
      <c r="B403" s="3" t="e">
        <f>VLOOKUP(A403,[4]UKBuilding_List!$A$1:$D$376,3,FALSE)</f>
        <v>#N/A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2020-04-20T17:07:03Z</dcterms:modified>
</cp:coreProperties>
</file>