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088_Agricultural_Motor_Pool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0" i="1" l="1"/>
  <c r="M20" i="1" l="1"/>
  <c r="K2" i="1" s="1"/>
  <c r="J2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<sst xmlns="http://schemas.openxmlformats.org/spreadsheetml/2006/main" count="293" uniqueCount="195">
  <si>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</si>
  <si>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</si>
  <si>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</si>
  <si>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</si>
  <si>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</si>
  <si>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</si>
  <si>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</si>
  <si>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</si>
  <si>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</si>
  <si>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</si>
  <si>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</si>
  <si>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</si>
  <si>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</si>
  <si>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</si>
  <si>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</si>
  <si>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</si>
  <si>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</si>
  <si>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</si>
  <si>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</si>
  <si>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</si>
  <si>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</si>
  <si>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</si>
  <si>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</si>
  <si>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</si>
  <si>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</si>
  <si>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</si>
  <si>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</si>
  <si>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</si>
  <si>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</si>
  <si>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</si>
  <si>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</si>
  <si>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</si>
  <si>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</si>
  <si>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</si>
  <si>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</si>
  <si>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</si>
  <si>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</si>
  <si>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</si>
  <si>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</si>
  <si>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</si>
  <si>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</si>
  <si>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</si>
  <si>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</si>
  <si>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</si>
  <si>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</si>
  <si>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</si>
  <si>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</si>
  <si>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</si>
  <si>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</si>
  <si>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</si>
  <si>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</si>
  <si>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</si>
  <si>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</si>
  <si>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</si>
  <si>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</si>
  <si>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</si>
  <si>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</si>
  <si>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</si>
  <si>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</si>
  <si>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</si>
  <si>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</si>
  <si>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</si>
  <si>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</si>
  <si>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</si>
  <si>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</si>
  <si>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</si>
  <si>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</si>
  <si>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</si>
  <si>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</si>
  <si>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</si>
  <si>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</si>
  <si>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</si>
  <si>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</si>
  <si>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</si>
  <si>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</si>
  <si>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</si>
  <si>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</si>
  <si>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0088</t>
  </si>
  <si>
    <t>GSF</t>
  </si>
  <si>
    <t>02</t>
  </si>
  <si>
    <t>00</t>
  </si>
  <si>
    <t>LX-0088-00</t>
  </si>
  <si>
    <t>AG MOTOR POOL  - Floor 00</t>
  </si>
  <si>
    <t>Floor 01 in KD</t>
  </si>
  <si>
    <t>LX-0088-00-01</t>
  </si>
  <si>
    <t>LX-0088-00-02</t>
  </si>
  <si>
    <t>LX-0088-00-03</t>
  </si>
  <si>
    <t>LX-0088-00-04</t>
  </si>
  <si>
    <t>LX-0088-00-05</t>
  </si>
  <si>
    <t>LX-0088-00-06</t>
  </si>
  <si>
    <t>LX-0088-00-07</t>
  </si>
  <si>
    <t>check status of tag and door sign in field, room not listed in Ebars</t>
  </si>
  <si>
    <t>01</t>
  </si>
  <si>
    <t>Attic storage, Floor 02 not SAP</t>
  </si>
  <si>
    <t>AG MOTOR POOL - Room 001</t>
  </si>
  <si>
    <t>AG MOTOR POOL - Room 002</t>
  </si>
  <si>
    <t>AG MOTOR POOL - Room 003</t>
  </si>
  <si>
    <t>AG MOTOR POOL - Room 004</t>
  </si>
  <si>
    <t>AG MOTOR POOL - Room 005</t>
  </si>
  <si>
    <t>AG MOTOR POOL - Room 006</t>
  </si>
  <si>
    <t>AG MOTOR POOL - Room 007</t>
  </si>
  <si>
    <t>LX-0088-00-07A</t>
  </si>
  <si>
    <t>AG MOTOR POOL - Room 007A</t>
  </si>
  <si>
    <t>LX-0088-00-07A1</t>
  </si>
  <si>
    <t>AG MOTOR POOL - Room 007A1</t>
  </si>
  <si>
    <t>LX-0088-00-08</t>
  </si>
  <si>
    <t>AG MOTOR POOL - Room 008</t>
  </si>
  <si>
    <t>LX-0088-00-09</t>
  </si>
  <si>
    <t>AG MOTOR POOL - Room 009</t>
  </si>
  <si>
    <t>LX-0088-00-10</t>
  </si>
  <si>
    <t>AG MOTOR POOL - Room 010</t>
  </si>
  <si>
    <t>LX-0088-00-10A</t>
  </si>
  <si>
    <t>AG MOTOR POOL - Room 010A</t>
  </si>
  <si>
    <t>LX-0088-00-10B</t>
  </si>
  <si>
    <t>AG MOTOR POOL - Room 010B</t>
  </si>
  <si>
    <t>LX-0088-00-11</t>
  </si>
  <si>
    <t>AG MOTOR POOL - Room 011</t>
  </si>
  <si>
    <t>LX-0088-00-12</t>
  </si>
  <si>
    <t>AG MOTOR POOL - Room 012</t>
  </si>
  <si>
    <t>LX-0088-ST</t>
  </si>
  <si>
    <t>AG MOTOR POOL  - Stairway</t>
  </si>
  <si>
    <t>LX-0088-ST-ST0001</t>
  </si>
  <si>
    <t>AG MOTOR POOL - Room ST0001</t>
  </si>
  <si>
    <t>LX-0088-01</t>
  </si>
  <si>
    <t>JES</t>
  </si>
  <si>
    <t>LX-0088-01-0100</t>
  </si>
  <si>
    <t>LX-0088-01-0101</t>
  </si>
  <si>
    <t>LX-0088-01-0102</t>
  </si>
  <si>
    <t>LX-0088-01-0103</t>
  </si>
  <si>
    <t>LX-0088-01-0104</t>
  </si>
  <si>
    <t>LX-0088-01-0105</t>
  </si>
  <si>
    <t>LX-0088-01-0106</t>
  </si>
  <si>
    <t>LX-0088-01-0107</t>
  </si>
  <si>
    <t>LX-0088-01-0108</t>
  </si>
  <si>
    <t>LX-0088-01-0109</t>
  </si>
  <si>
    <t>LX-0088-01-0110</t>
  </si>
  <si>
    <t>LX-0088-01-0111</t>
  </si>
  <si>
    <t>LX-0088-01-0112</t>
  </si>
  <si>
    <t>LX-0088-01-0113</t>
  </si>
  <si>
    <t>LX-0088-01-0114</t>
  </si>
  <si>
    <t>LX-0088-01-0115</t>
  </si>
  <si>
    <t>AG MOTOR POOL  - Floor 01</t>
  </si>
  <si>
    <t>110A</t>
  </si>
  <si>
    <t>LX-0088-01-0110A</t>
  </si>
  <si>
    <t>LX-0088-01-0110A1</t>
  </si>
  <si>
    <t>LX-0088-01-0110B</t>
  </si>
  <si>
    <t>CIRCULATION AREA (WWW)</t>
  </si>
  <si>
    <t>OFFICE,TECHNICAL,PROFESSIONAL,NON-FACULT (345)</t>
  </si>
  <si>
    <t>OFFICE SERVICE (315)</t>
  </si>
  <si>
    <t>OFFICE, ADMINISTRATIVE (310)</t>
  </si>
  <si>
    <t>PUBLIC RESTROOM (VVV)</t>
  </si>
  <si>
    <t>LOUNGE (650)</t>
  </si>
  <si>
    <t>APARTMENT (950)</t>
  </si>
  <si>
    <t>APARTMENT SERVICE (955)</t>
  </si>
  <si>
    <t>GSF first floor = 01 not 00</t>
  </si>
  <si>
    <t>VEHICLE STORAGE SERVICE (745)</t>
  </si>
  <si>
    <t>MECHANICAL AREA (YYY)</t>
  </si>
  <si>
    <t>LX-0088-02</t>
  </si>
  <si>
    <t>GSF second floor = 02 (ATTIC)</t>
  </si>
  <si>
    <t>LX-0088-02-0212</t>
  </si>
  <si>
    <t>Storage</t>
  </si>
  <si>
    <t>LX-0088-02-0212A</t>
  </si>
  <si>
    <t>LX-0088-02-0212B</t>
  </si>
  <si>
    <t>AG MOTOR POOL  - Floor 02</t>
  </si>
  <si>
    <t>LX-0088-02-0215</t>
  </si>
  <si>
    <t>LX-0088-01-ST0100A</t>
  </si>
  <si>
    <t>LX-0088-02-ST0100A</t>
  </si>
  <si>
    <t>Stair is ST-A</t>
  </si>
  <si>
    <r>
      <t xml:space="preserve">first floor = 01 </t>
    </r>
    <r>
      <rPr>
        <i/>
        <sz val="11"/>
        <color rgb="FFFF0000"/>
        <rFont val="Calibri"/>
        <family val="2"/>
        <scheme val="minor"/>
      </rPr>
      <t>not 00</t>
    </r>
  </si>
  <si>
    <t>Floor 02 in KD</t>
  </si>
  <si>
    <t>AG MOTOR POOL - 1st Flr Room 100</t>
  </si>
  <si>
    <t>AG MOTOR POOL - 1st Flr Room 101</t>
  </si>
  <si>
    <t>AG MOTOR POOL - 1st Flr Room 102</t>
  </si>
  <si>
    <t>AG MOTOR POOL - 1st Flr Room 103</t>
  </si>
  <si>
    <t>AG MOTOR POOL - 1st Flr Room 104</t>
  </si>
  <si>
    <t>AG MOTOR POOL - 1st Flr Room 105</t>
  </si>
  <si>
    <t>AG MOTOR POOL - 1st Flr Room 106</t>
  </si>
  <si>
    <t>AG MOTOR POOL - 1st Flr Room 107</t>
  </si>
  <si>
    <t>AG MOTOR POOL - 1st Flr Room 108</t>
  </si>
  <si>
    <t>AG MOTOR POOL - 1st Flr Room 109</t>
  </si>
  <si>
    <t>AG MOTOR POOL - 1st Flr Room 110</t>
  </si>
  <si>
    <t>AG MOTOR POOL - 1st Flr Room 110A</t>
  </si>
  <si>
    <t>AG MOTOR POOL - 1st Flr Room 110A1</t>
  </si>
  <si>
    <t>AG MOTOR POOL - 1st Flr Room 110B</t>
  </si>
  <si>
    <t>AG MOTOR POOL - 1st Flr Room 111</t>
  </si>
  <si>
    <t>AG MOTOR POOL - 1st Flr Room 112</t>
  </si>
  <si>
    <t>AG MOTOR POOL - 1st Flr Room 113</t>
  </si>
  <si>
    <t>AG MOTOR POOL - 1st Flr Room 114</t>
  </si>
  <si>
    <t>AG MOTOR POOL - 1st Flr Room 115</t>
  </si>
  <si>
    <t>AG MOTOR POOL - 1st Flr Stair A</t>
  </si>
  <si>
    <t>AG MOTOR POOL - 2nd Fl Stair A</t>
  </si>
  <si>
    <t>AG MOTOR POOL - 2nd Flr Room 212</t>
  </si>
  <si>
    <t>AG MOTOR POOL - 2nd Flr Room 212A</t>
  </si>
  <si>
    <t>AG MOTOR POOL - 2nd Flr Room 212B</t>
  </si>
  <si>
    <t>AG MOTOR POOL - 2nd Flr Room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</si>
</sst>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14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64" fontId="0" fillId="0" borderId="0" xfId="44" applyNumberFormat="1" applyFont="1" applyProtection="1">
      <protection locked="0"/>
    </xf>
    <xf numFmtId="164" fontId="0" fillId="0" borderId="0" xfId="44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49" fontId="25" fillId="0" borderId="0" xfId="0" applyNumberFormat="1" applyFont="1"/>
    <xf numFmtId="49" fontId="25" fillId="0" borderId="0" xfId="0" applyNumberFormat="1" applyFont="1" applyFill="1"/>
    <xf numFmtId="0" fontId="25" fillId="0" borderId="0" xfId="0" applyFont="1" applyProtection="1">
      <protection locked="0"/>
    </xf>
    <xf numFmtId="0" fontId="25" fillId="0" borderId="0" xfId="0" applyFont="1" applyFill="1" applyProtection="1">
      <protection locked="0"/>
    </xf>
    <xf numFmtId="164" fontId="0" fillId="0" borderId="0" xfId="44" applyNumberFormat="1" applyFont="1" applyAlignment="1" applyProtection="1">
      <alignment wrapText="1"/>
      <protection locked="0"/>
    </xf>
    <xf numFmtId="0" fontId="16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>
            <v>9813</v>
          </cell>
          <cell r="B364">
            <v>9813</v>
          </cell>
          <cell r="C364" t="str">
            <v>Child Development Center of the Bluegrass, Inc.</v>
          </cell>
          <cell r="D364" t="str">
            <v>Child Development Center of the Bluegrass, Inc.</v>
          </cell>
        </row>
        <row r="365">
          <cell r="A365" t="str">
            <v>9853</v>
          </cell>
          <cell r="B365">
            <v>9853</v>
          </cell>
          <cell r="C365" t="str">
            <v>Shriners Hospitals for Children Medical Center - Lexington</v>
          </cell>
          <cell r="D365" t="str">
            <v>Shriners Hospitals for Children Medical Center</v>
          </cell>
        </row>
        <row r="366">
          <cell r="A366" t="str">
            <v>9854</v>
          </cell>
          <cell r="B366">
            <v>9854</v>
          </cell>
          <cell r="C366" t="str">
            <v>Anthropology Research Building</v>
          </cell>
          <cell r="D366" t="str">
            <v>Anthropology Research Building</v>
          </cell>
        </row>
        <row r="367">
          <cell r="A367" t="str">
            <v>9861</v>
          </cell>
          <cell r="B367">
            <v>9861</v>
          </cell>
          <cell r="C367" t="str">
            <v>845 Angliana Ave</v>
          </cell>
          <cell r="D367" t="str">
            <v>845 Angliana Ave</v>
          </cell>
        </row>
        <row r="368">
          <cell r="A368" t="str">
            <v>9873</v>
          </cell>
          <cell r="B368">
            <v>9873</v>
          </cell>
          <cell r="C368" t="str">
            <v>UKHC Midwife Clinic</v>
          </cell>
          <cell r="D368" t="str">
            <v>UKHC Midwife Clinic</v>
          </cell>
        </row>
        <row r="369">
          <cell r="A369" t="str">
            <v>9875</v>
          </cell>
          <cell r="B369" t="str">
            <v>9875</v>
          </cell>
          <cell r="C369" t="str">
            <v>Vaughan Warehouse and Office</v>
          </cell>
          <cell r="D369" t="str">
            <v>Vaughan Warehouse and Office</v>
          </cell>
        </row>
        <row r="370">
          <cell r="A370" t="str">
            <v>9876</v>
          </cell>
          <cell r="B370" t="str">
            <v>9876</v>
          </cell>
          <cell r="C370" t="str">
            <v>Vaughan Warehouse #1</v>
          </cell>
          <cell r="D370" t="str">
            <v>Vaughan Warehouse #1</v>
          </cell>
        </row>
        <row r="371">
          <cell r="A371" t="str">
            <v>9877</v>
          </cell>
          <cell r="B371" t="str">
            <v>9877</v>
          </cell>
          <cell r="C371" t="str">
            <v>Vaughan Warehouse #2</v>
          </cell>
          <cell r="D371" t="str">
            <v>Vaughan Warehouse #2</v>
          </cell>
        </row>
        <row r="372">
          <cell r="A372" t="str">
            <v>9878</v>
          </cell>
          <cell r="B372" t="str">
            <v>9878</v>
          </cell>
          <cell r="C372" t="str">
            <v>Vaughan Warehouse #7</v>
          </cell>
          <cell r="D372" t="str">
            <v>Vaughan Warehouse #7</v>
          </cell>
        </row>
        <row r="373">
          <cell r="A373" t="str">
            <v>9879</v>
          </cell>
          <cell r="B373" t="str">
            <v>9879</v>
          </cell>
          <cell r="C373" t="str">
            <v>Vaughan Warehouse #3</v>
          </cell>
          <cell r="D373" t="str">
            <v>Vaughan Warehouse #3</v>
          </cell>
        </row>
        <row r="374">
          <cell r="A374" t="str">
            <v>9881</v>
          </cell>
          <cell r="B374" t="str">
            <v>9881</v>
          </cell>
          <cell r="C374" t="str">
            <v>Vaughan Warehouse #4</v>
          </cell>
          <cell r="D374" t="str">
            <v>Vaughan Warehouse #4</v>
          </cell>
        </row>
        <row r="375">
          <cell r="A375" t="str">
            <v>9882</v>
          </cell>
          <cell r="B375" t="str">
            <v>9882</v>
          </cell>
          <cell r="C375" t="str">
            <v>Vaughan Warehouse #5</v>
          </cell>
          <cell r="D375" t="str">
            <v>Vaughan Warehouse #5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0"/>
  <sheetViews>
    <sheetView tabSelected="1" zoomScale="90" zoomScaleNormal="90" workbookViewId="0">
      <selection activeCell="C8" sqref="C8"/>
    </sheetView>
  </sheetViews>
  <sheetFormatPr defaultColWidth="9.140625" defaultRowHeight="15.75" x14ac:dyDescent="0.25"/>
  <cols>
    <col min="1" max="1" width="10.7109375" style="38" customWidth="1"/>
    <col min="2" max="2" width="10.7109375" style="15" customWidth="1"/>
    <col min="3" max="3" width="24" style="13" customWidth="1"/>
    <col min="4" max="6" width="10.7109375" style="11" customWidth="1"/>
    <col min="7" max="7" width="17.7109375" style="11" customWidth="1"/>
    <col min="8" max="8" width="20.855468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49" customFormat="1" ht="78.75" x14ac:dyDescent="0.25">
      <c r="A1" s="33" t="s">
        <v>7</v>
      </c>
      <c r="B1" s="89" t="s">
        <v>77</v>
      </c>
      <c r="C1" s="89"/>
      <c r="D1" s="50"/>
      <c r="E1" s="50"/>
      <c r="F1" s="46" t="s">
        <v>10</v>
      </c>
      <c r="G1" s="63">
        <v>43648</v>
      </c>
      <c r="H1" s="50"/>
      <c r="I1" s="50"/>
      <c r="J1" s="44" t="s">
        <v>33</v>
      </c>
      <c r="K1" s="44" t="s">
        <v>34</v>
      </c>
      <c r="L1" s="45"/>
      <c r="M1" s="45"/>
      <c r="N1" s="45"/>
      <c r="O1" s="52" t="s">
        <v>35</v>
      </c>
      <c r="P1" s="53" t="s">
        <v>47</v>
      </c>
    </row>
    <row r="2" spans="1:17" s="49" customFormat="1" ht="32.25" thickBot="1" x14ac:dyDescent="0.3">
      <c r="A2" s="33" t="s">
        <v>8</v>
      </c>
      <c r="B2" s="90" t="str">
        <f>VLOOKUP(B1,BuildingList!A:B,2,FALSE)</f>
        <v>Agriculture Motor Pool</v>
      </c>
      <c r="C2" s="90"/>
      <c r="D2" s="50"/>
      <c r="E2" s="50"/>
      <c r="F2" s="46" t="s">
        <v>12</v>
      </c>
      <c r="G2" s="64" t="s">
        <v>72</v>
      </c>
      <c r="H2" s="50"/>
      <c r="I2" s="50"/>
      <c r="J2" s="47">
        <f>G20-J20</f>
        <v>0</v>
      </c>
      <c r="K2" s="47">
        <f>H20-M20</f>
        <v>0</v>
      </c>
      <c r="L2" s="48"/>
      <c r="M2" s="48"/>
      <c r="N2" s="48"/>
      <c r="O2" s="54"/>
      <c r="P2" s="55"/>
    </row>
    <row r="3" spans="1:17" s="49" customFormat="1" x14ac:dyDescent="0.25">
      <c r="A3" s="51"/>
      <c r="B3" s="51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7" s="49" customFormat="1" x14ac:dyDescent="0.25">
      <c r="A4" s="51"/>
      <c r="B4" s="51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7" s="62" customFormat="1" ht="30.75" thickBot="1" x14ac:dyDescent="0.3">
      <c r="A5" s="60" t="s">
        <v>19</v>
      </c>
      <c r="B5" s="61" t="s">
        <v>14</v>
      </c>
      <c r="C5" s="34" t="s">
        <v>9</v>
      </c>
      <c r="D5" s="34" t="s">
        <v>4</v>
      </c>
      <c r="E5" s="34" t="s">
        <v>1</v>
      </c>
      <c r="F5" s="34" t="s">
        <v>11</v>
      </c>
      <c r="G5" s="34" t="s">
        <v>15</v>
      </c>
      <c r="H5" s="34" t="s">
        <v>16</v>
      </c>
      <c r="I5" s="34" t="s">
        <v>17</v>
      </c>
      <c r="J5" s="34" t="s">
        <v>36</v>
      </c>
      <c r="K5" s="34" t="s">
        <v>37</v>
      </c>
      <c r="L5" s="34" t="s">
        <v>38</v>
      </c>
      <c r="M5" s="34" t="s">
        <v>39</v>
      </c>
      <c r="N5" s="34" t="s">
        <v>37</v>
      </c>
      <c r="O5" s="34" t="s">
        <v>38</v>
      </c>
    </row>
    <row r="6" spans="1:17" s="22" customFormat="1" ht="16.5" thickTop="1" x14ac:dyDescent="0.25">
      <c r="A6" s="39" t="s">
        <v>78</v>
      </c>
      <c r="B6" s="56" t="s">
        <v>92</v>
      </c>
      <c r="C6" s="11" t="s">
        <v>70</v>
      </c>
      <c r="D6" s="65" t="s">
        <v>5</v>
      </c>
      <c r="E6" s="86">
        <v>7356</v>
      </c>
      <c r="F6" s="86">
        <v>8251</v>
      </c>
      <c r="G6" s="11" t="s">
        <v>13</v>
      </c>
      <c r="H6" s="11" t="s">
        <v>13</v>
      </c>
      <c r="I6" s="11" t="s">
        <v>83</v>
      </c>
      <c r="J6" s="13"/>
      <c r="K6" s="13"/>
      <c r="L6" s="13"/>
      <c r="M6" s="13"/>
      <c r="N6" s="13"/>
      <c r="O6" s="13"/>
      <c r="P6" s="13"/>
      <c r="Q6" s="13"/>
    </row>
    <row r="7" spans="1:17" s="22" customFormat="1" ht="30" x14ac:dyDescent="0.25">
      <c r="A7" s="39" t="s">
        <v>142</v>
      </c>
      <c r="B7" s="56" t="s">
        <v>80</v>
      </c>
      <c r="C7" s="11" t="s">
        <v>50</v>
      </c>
      <c r="D7" s="65" t="s">
        <v>5</v>
      </c>
      <c r="E7" s="86">
        <v>0</v>
      </c>
      <c r="F7" s="86">
        <v>96</v>
      </c>
      <c r="G7" s="11" t="s">
        <v>31</v>
      </c>
      <c r="H7" s="11" t="s">
        <v>31</v>
      </c>
      <c r="I7" s="11" t="s">
        <v>91</v>
      </c>
      <c r="J7" s="13"/>
      <c r="K7" s="13"/>
      <c r="L7" s="13"/>
      <c r="M7" s="13"/>
      <c r="N7" s="13"/>
      <c r="O7" s="13"/>
      <c r="P7" s="13"/>
      <c r="Q7" s="13"/>
    </row>
    <row r="8" spans="1:17" s="22" customFormat="1" ht="30" x14ac:dyDescent="0.25">
      <c r="A8" s="39">
        <v>112</v>
      </c>
      <c r="B8" s="56" t="s">
        <v>92</v>
      </c>
      <c r="C8" s="11" t="s">
        <v>50</v>
      </c>
      <c r="D8" s="65" t="s">
        <v>5</v>
      </c>
      <c r="E8" s="86">
        <v>0</v>
      </c>
      <c r="F8" s="86">
        <v>2474</v>
      </c>
      <c r="G8" s="11" t="s">
        <v>31</v>
      </c>
      <c r="H8" s="11" t="s">
        <v>31</v>
      </c>
      <c r="I8" s="11" t="s">
        <v>91</v>
      </c>
      <c r="J8" s="13"/>
      <c r="K8" s="13"/>
      <c r="L8" s="13"/>
      <c r="M8" s="13"/>
      <c r="N8" s="13"/>
      <c r="O8" s="13"/>
      <c r="P8" s="13"/>
      <c r="Q8" s="13"/>
    </row>
    <row r="9" spans="1:17" s="22" customFormat="1" x14ac:dyDescent="0.25">
      <c r="A9" s="39"/>
      <c r="B9" s="56"/>
      <c r="C9" s="11"/>
      <c r="D9" s="65"/>
      <c r="E9" s="86"/>
      <c r="F9" s="86"/>
      <c r="G9" s="11"/>
      <c r="H9" s="11"/>
      <c r="I9" s="11"/>
      <c r="J9" s="13"/>
      <c r="K9" s="13"/>
      <c r="L9" s="13"/>
      <c r="M9" s="13"/>
      <c r="N9" s="13"/>
      <c r="O9" s="13"/>
      <c r="P9" s="13"/>
      <c r="Q9" s="13"/>
    </row>
    <row r="10" spans="1:17" s="22" customFormat="1" x14ac:dyDescent="0.25">
      <c r="A10" s="39" t="s">
        <v>78</v>
      </c>
      <c r="B10" s="56" t="s">
        <v>79</v>
      </c>
      <c r="C10" s="11" t="s">
        <v>30</v>
      </c>
      <c r="D10" s="65" t="s">
        <v>5</v>
      </c>
      <c r="E10" s="86">
        <v>6353</v>
      </c>
      <c r="F10" s="86">
        <v>6353</v>
      </c>
      <c r="G10" s="11" t="s">
        <v>13</v>
      </c>
      <c r="H10" s="11" t="s">
        <v>13</v>
      </c>
      <c r="I10" s="11" t="s">
        <v>169</v>
      </c>
      <c r="J10" s="29"/>
      <c r="K10" s="30"/>
      <c r="L10" s="27"/>
      <c r="M10" s="29"/>
      <c r="N10" s="30"/>
      <c r="O10" s="29"/>
    </row>
    <row r="11" spans="1:17" s="22" customFormat="1" x14ac:dyDescent="0.25">
      <c r="A11" s="40">
        <v>212</v>
      </c>
      <c r="B11" s="56" t="s">
        <v>79</v>
      </c>
      <c r="C11" s="11" t="s">
        <v>70</v>
      </c>
      <c r="D11" s="66" t="s">
        <v>5</v>
      </c>
      <c r="E11" s="86">
        <v>3230</v>
      </c>
      <c r="F11" s="86">
        <v>3229</v>
      </c>
      <c r="G11" s="11" t="s">
        <v>2</v>
      </c>
      <c r="H11" s="11" t="s">
        <v>2</v>
      </c>
      <c r="I11" s="23" t="s">
        <v>93</v>
      </c>
      <c r="J11" s="29"/>
      <c r="K11" s="30"/>
      <c r="L11" s="27"/>
      <c r="M11" s="29"/>
      <c r="N11" s="30"/>
      <c r="O11" s="29"/>
    </row>
    <row r="12" spans="1:17" s="22" customFormat="1" x14ac:dyDescent="0.25">
      <c r="A12" s="41"/>
      <c r="B12" s="27"/>
      <c r="C12" s="11"/>
      <c r="D12" s="66"/>
      <c r="E12" s="23"/>
      <c r="F12" s="23"/>
      <c r="G12" s="23"/>
      <c r="H12" s="23"/>
      <c r="I12" s="23"/>
      <c r="J12" s="29"/>
      <c r="K12" s="30"/>
      <c r="L12" s="27"/>
      <c r="M12" s="29"/>
      <c r="N12" s="30"/>
      <c r="O12" s="29"/>
    </row>
    <row r="13" spans="1:17" s="22" customFormat="1" x14ac:dyDescent="0.25">
      <c r="A13" s="41"/>
      <c r="B13" s="27"/>
      <c r="C13" s="11"/>
      <c r="D13" s="66"/>
      <c r="E13" s="23"/>
      <c r="F13" s="23"/>
      <c r="G13" s="23"/>
      <c r="H13" s="23"/>
      <c r="I13" s="23"/>
      <c r="J13" s="29"/>
      <c r="K13" s="30"/>
      <c r="L13" s="31"/>
      <c r="M13" s="29"/>
      <c r="N13" s="30"/>
      <c r="O13" s="29"/>
    </row>
    <row r="14" spans="1:17" s="22" customFormat="1" x14ac:dyDescent="0.25">
      <c r="A14" s="41"/>
      <c r="B14" s="27"/>
      <c r="C14" s="11"/>
      <c r="D14" s="66"/>
      <c r="E14" s="23"/>
      <c r="F14" s="23"/>
      <c r="G14" s="23"/>
      <c r="H14" s="23"/>
      <c r="J14" s="29"/>
      <c r="K14" s="32"/>
      <c r="L14" s="23"/>
      <c r="M14" s="29"/>
      <c r="N14" s="32"/>
      <c r="O14" s="23"/>
    </row>
    <row r="15" spans="1:17" x14ac:dyDescent="0.25">
      <c r="A15" s="41"/>
      <c r="B15" s="27"/>
      <c r="C15" s="23"/>
      <c r="D15" s="66"/>
      <c r="E15" s="23"/>
      <c r="F15" s="23"/>
      <c r="G15" s="23"/>
      <c r="H15" s="23"/>
      <c r="I15" s="23"/>
    </row>
    <row r="16" spans="1:17" x14ac:dyDescent="0.25">
      <c r="A16" s="41"/>
      <c r="B16" s="27"/>
      <c r="C16" s="23"/>
      <c r="D16" s="66"/>
      <c r="E16" s="23"/>
      <c r="F16" s="23"/>
      <c r="G16" s="23"/>
      <c r="H16" s="23"/>
      <c r="I16" s="23"/>
    </row>
    <row r="17" spans="1:13" x14ac:dyDescent="0.25">
      <c r="A17" s="41"/>
      <c r="B17" s="27"/>
      <c r="C17" s="23"/>
      <c r="D17" s="66"/>
      <c r="E17" s="23"/>
      <c r="F17" s="23"/>
      <c r="G17" s="23"/>
      <c r="H17" s="23"/>
      <c r="I17" s="23"/>
    </row>
    <row r="18" spans="1:13" ht="16.5" thickBot="1" x14ac:dyDescent="0.3">
      <c r="A18" s="41"/>
      <c r="B18" s="27"/>
      <c r="C18" s="23"/>
      <c r="D18" s="66"/>
      <c r="E18" s="23"/>
      <c r="F18" s="23"/>
      <c r="G18" s="23"/>
      <c r="H18" s="23"/>
      <c r="I18" s="23"/>
    </row>
    <row r="19" spans="1:13" ht="30" x14ac:dyDescent="0.25">
      <c r="A19" s="39"/>
      <c r="C19" s="11"/>
      <c r="G19" s="67" t="s">
        <v>45</v>
      </c>
      <c r="H19" s="68" t="s">
        <v>46</v>
      </c>
      <c r="J19" s="35" t="s">
        <v>40</v>
      </c>
      <c r="K19" s="10"/>
      <c r="L19" s="10"/>
      <c r="M19" s="35" t="s">
        <v>41</v>
      </c>
    </row>
    <row r="20" spans="1:13" ht="16.5" thickBot="1" x14ac:dyDescent="0.3">
      <c r="A20" s="39"/>
      <c r="C20" s="11"/>
      <c r="G20" s="69">
        <v>0</v>
      </c>
      <c r="H20" s="70">
        <f>COUNTIF(H12:H19,"New Sign Required")</f>
        <v>0</v>
      </c>
      <c r="J20" s="12">
        <f>COUNTIF(J6:J19,"Installed")</f>
        <v>0</v>
      </c>
      <c r="K20" s="10"/>
      <c r="L20" s="10"/>
      <c r="M20" s="12">
        <f>COUNTIF(M6:M19,"Installed")</f>
        <v>0</v>
      </c>
    </row>
    <row r="21" spans="1:13" x14ac:dyDescent="0.25">
      <c r="A21" s="39"/>
      <c r="C21" s="11"/>
    </row>
    <row r="22" spans="1:13" x14ac:dyDescent="0.25">
      <c r="A22" s="42"/>
      <c r="C22" s="11"/>
      <c r="F22" s="71"/>
    </row>
    <row r="23" spans="1:13" x14ac:dyDescent="0.25">
      <c r="A23" s="42"/>
      <c r="C23" s="11"/>
      <c r="F23" s="71"/>
    </row>
    <row r="24" spans="1:13" x14ac:dyDescent="0.25">
      <c r="A24" s="42"/>
      <c r="C24" s="11"/>
      <c r="F24" s="72"/>
    </row>
    <row r="25" spans="1:13" x14ac:dyDescent="0.25">
      <c r="A25" s="39"/>
      <c r="C25" s="11"/>
      <c r="F25" s="71"/>
    </row>
    <row r="26" spans="1:13" x14ac:dyDescent="0.25">
      <c r="A26" s="39"/>
      <c r="C26" s="11"/>
      <c r="F26" s="71"/>
    </row>
    <row r="27" spans="1:13" x14ac:dyDescent="0.25">
      <c r="A27" s="43"/>
      <c r="C27" s="11"/>
    </row>
    <row r="28" spans="1:13" x14ac:dyDescent="0.25">
      <c r="A28" s="43"/>
      <c r="C28" s="11"/>
    </row>
    <row r="29" spans="1:13" x14ac:dyDescent="0.25">
      <c r="A29" s="43"/>
      <c r="C29" s="11"/>
    </row>
    <row r="30" spans="1:13" x14ac:dyDescent="0.25">
      <c r="A30" s="43"/>
      <c r="C30" s="11"/>
    </row>
    <row r="31" spans="1:13" x14ac:dyDescent="0.25">
      <c r="A31" s="43"/>
      <c r="C31" s="11"/>
      <c r="F31" s="73"/>
    </row>
    <row r="32" spans="1:13" x14ac:dyDescent="0.25">
      <c r="A32" s="43"/>
      <c r="C32" s="11"/>
    </row>
    <row r="33" spans="1:3" x14ac:dyDescent="0.25">
      <c r="A33" s="43"/>
      <c r="C33" s="11"/>
    </row>
    <row r="34" spans="1:3" x14ac:dyDescent="0.25">
      <c r="A34" s="39"/>
      <c r="C34" s="11"/>
    </row>
    <row r="35" spans="1:3" x14ac:dyDescent="0.25">
      <c r="A35" s="39"/>
      <c r="C35" s="11"/>
    </row>
    <row r="36" spans="1:3" x14ac:dyDescent="0.25">
      <c r="C36" s="11"/>
    </row>
    <row r="37" spans="1:3" x14ac:dyDescent="0.25">
      <c r="C37" s="11"/>
    </row>
    <row r="38" spans="1:3" x14ac:dyDescent="0.25">
      <c r="C38" s="11"/>
    </row>
    <row r="39" spans="1:3" x14ac:dyDescent="0.25">
      <c r="C39" s="11"/>
    </row>
    <row r="40" spans="1:3" x14ac:dyDescent="0.25">
      <c r="C40" s="11"/>
    </row>
    <row r="41" spans="1:3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C44" s="11"/>
    </row>
    <row r="45" spans="1:3" x14ac:dyDescent="0.25">
      <c r="C45" s="11"/>
    </row>
    <row r="46" spans="1:3" x14ac:dyDescent="0.25">
      <c r="C46" s="11"/>
    </row>
    <row r="47" spans="1:3" x14ac:dyDescent="0.25">
      <c r="C47" s="11"/>
    </row>
    <row r="48" spans="1:3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180" spans="3:3" x14ac:dyDescent="0.25">
      <c r="C180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22:G33 G6:G9 G11:G18">
    <cfRule type="containsText" dxfId="78" priority="338" operator="containsText" text="New Tag Required">
      <formula>NOT(ISERROR(SEARCH("New Tag Required",G6)))</formula>
    </cfRule>
  </conditionalFormatting>
  <conditionalFormatting sqref="D11:D79">
    <cfRule type="containsText" dxfId="77" priority="337" operator="containsText" text="Yes">
      <formula>NOT(ISERROR(SEARCH("Yes",D11)))</formula>
    </cfRule>
  </conditionalFormatting>
  <conditionalFormatting sqref="H22:H79 H180:H401 H6:H9 H11 H14:H18">
    <cfRule type="containsText" dxfId="76" priority="325" operator="containsText" text="New Sign Required">
      <formula>NOT(ISERROR(SEARCH("New Sign Required",H6)))</formula>
    </cfRule>
  </conditionalFormatting>
  <conditionalFormatting sqref="G22:G79 G12:G14 G6:H9 G11:H11 G14:H18">
    <cfRule type="containsText" dxfId="75" priority="324" operator="containsText" text="Action Required">
      <formula>NOT(ISERROR(SEARCH("Action Required",G6)))</formula>
    </cfRule>
  </conditionalFormatting>
  <conditionalFormatting sqref="H22:H79">
    <cfRule type="containsText" dxfId="74" priority="323" operator="containsText" text="Action Required">
      <formula>NOT(ISERROR(SEARCH("Action Required",H22)))</formula>
    </cfRule>
  </conditionalFormatting>
  <conditionalFormatting sqref="D80:D179">
    <cfRule type="containsText" dxfId="73" priority="257" operator="containsText" text="Yes">
      <formula>NOT(ISERROR(SEARCH("Yes",D80)))</formula>
    </cfRule>
  </conditionalFormatting>
  <conditionalFormatting sqref="H80:H179">
    <cfRule type="containsText" dxfId="72" priority="256" operator="containsText" text="New Sign Required">
      <formula>NOT(ISERROR(SEARCH("New Sign Required",H80)))</formula>
    </cfRule>
  </conditionalFormatting>
  <conditionalFormatting sqref="G80:G179">
    <cfRule type="containsText" dxfId="71" priority="255" operator="containsText" text="Action Required">
      <formula>NOT(ISERROR(SEARCH("Action Required",G80)))</formula>
    </cfRule>
  </conditionalFormatting>
  <conditionalFormatting sqref="H80:H179">
    <cfRule type="containsText" dxfId="70" priority="254" operator="containsText" text="Action Required">
      <formula>NOT(ISERROR(SEARCH("Action Required",H80)))</formula>
    </cfRule>
  </conditionalFormatting>
  <conditionalFormatting sqref="J2:N2">
    <cfRule type="cellIs" dxfId="69" priority="231" operator="notEqual">
      <formula>0</formula>
    </cfRule>
  </conditionalFormatting>
  <conditionalFormatting sqref="J10:J14">
    <cfRule type="cellIs" dxfId="68" priority="230" operator="equal">
      <formula>0</formula>
    </cfRule>
  </conditionalFormatting>
  <conditionalFormatting sqref="M10:M14">
    <cfRule type="cellIs" dxfId="67" priority="229" operator="equal">
      <formula>0</formula>
    </cfRule>
  </conditionalFormatting>
  <conditionalFormatting sqref="M10:M14 J10:J14">
    <cfRule type="cellIs" dxfId="66" priority="226" operator="equal">
      <formula>"In Progress"</formula>
    </cfRule>
    <cfRule type="cellIs" dxfId="65" priority="227" operator="equal">
      <formula>"Log Issues"</formula>
    </cfRule>
    <cfRule type="cellIs" dxfId="64" priority="228" operator="equal">
      <formula>"N/A"</formula>
    </cfRule>
  </conditionalFormatting>
  <conditionalFormatting sqref="K14:L14 K10:K13">
    <cfRule type="expression" dxfId="63" priority="225">
      <formula>$J10="Log Issues"</formula>
    </cfRule>
  </conditionalFormatting>
  <conditionalFormatting sqref="H1:H9 H11 H22:H1048576 H14:H20">
    <cfRule type="containsText" dxfId="62" priority="218" operator="containsText" text="Remove Old Sign">
      <formula>NOT(ISERROR(SEARCH("Remove Old Sign",H1)))</formula>
    </cfRule>
    <cfRule type="containsText" dxfId="61" priority="219" operator="containsText" text="Move Sign to New Location">
      <formula>NOT(ISERROR(SEARCH("Move Sign to New Location",H1)))</formula>
    </cfRule>
  </conditionalFormatting>
  <conditionalFormatting sqref="G1:G9 G22:G1048576 G11:G20">
    <cfRule type="containsText" dxfId="60" priority="217" operator="containsText" text="Remove Old Tag">
      <formula>NOT(ISERROR(SEARCH("Remove Old Tag",G1)))</formula>
    </cfRule>
  </conditionalFormatting>
  <conditionalFormatting sqref="D14">
    <cfRule type="containsText" dxfId="59" priority="189" operator="containsText" text="Yes">
      <formula>NOT(ISERROR(SEARCH("Yes",D14)))</formula>
    </cfRule>
  </conditionalFormatting>
  <conditionalFormatting sqref="H12">
    <cfRule type="containsText" dxfId="58" priority="181" operator="containsText" text="New Sign Required">
      <formula>NOT(ISERROR(SEARCH("New Sign Required",H12)))</formula>
    </cfRule>
  </conditionalFormatting>
  <conditionalFormatting sqref="H12">
    <cfRule type="containsText" dxfId="57" priority="179" operator="containsText" text="Action Required">
      <formula>NOT(ISERROR(SEARCH("Action Required",H12)))</formula>
    </cfRule>
  </conditionalFormatting>
  <conditionalFormatting sqref="H12">
    <cfRule type="containsText" dxfId="56" priority="174" operator="containsText" text="Remove Old Sign">
      <formula>NOT(ISERROR(SEARCH("Remove Old Sign",H12)))</formula>
    </cfRule>
    <cfRule type="containsText" dxfId="55" priority="175" operator="containsText" text="Move Sign to New Location">
      <formula>NOT(ISERROR(SEARCH("Move Sign to New Location",H12)))</formula>
    </cfRule>
  </conditionalFormatting>
  <conditionalFormatting sqref="H14">
    <cfRule type="containsText" dxfId="54" priority="155" operator="containsText" text="New Tag Required">
      <formula>NOT(ISERROR(SEARCH("New Tag Required",H14)))</formula>
    </cfRule>
  </conditionalFormatting>
  <conditionalFormatting sqref="H14">
    <cfRule type="containsText" dxfId="53" priority="154" operator="containsText" text="Action Required">
      <formula>NOT(ISERROR(SEARCH("Action Required",H14)))</formula>
    </cfRule>
  </conditionalFormatting>
  <conditionalFormatting sqref="H14">
    <cfRule type="containsText" dxfId="52" priority="153" operator="containsText" text="New Tag Required">
      <formula>NOT(ISERROR(SEARCH("New Tag Required",H14)))</formula>
    </cfRule>
  </conditionalFormatting>
  <conditionalFormatting sqref="H14">
    <cfRule type="containsText" dxfId="51" priority="152" operator="containsText" text="Action Required">
      <formula>NOT(ISERROR(SEARCH("Action Required",H14)))</formula>
    </cfRule>
  </conditionalFormatting>
  <conditionalFormatting sqref="H14">
    <cfRule type="containsText" dxfId="50" priority="151" operator="containsText" text="Remove Old Tag">
      <formula>NOT(ISERROR(SEARCH("Remove Old Tag",H14)))</formula>
    </cfRule>
  </conditionalFormatting>
  <conditionalFormatting sqref="D13">
    <cfRule type="containsText" dxfId="49" priority="145" operator="containsText" text="Yes">
      <formula>NOT(ISERROR(SEARCH("Yes",D13)))</formula>
    </cfRule>
  </conditionalFormatting>
  <conditionalFormatting sqref="G13">
    <cfRule type="containsText" dxfId="48" priority="144" operator="containsText" text="New Tag Required">
      <formula>NOT(ISERROR(SEARCH("New Tag Required",G13)))</formula>
    </cfRule>
  </conditionalFormatting>
  <conditionalFormatting sqref="G13">
    <cfRule type="containsText" dxfId="47" priority="143" operator="containsText" text="Action Required">
      <formula>NOT(ISERROR(SEARCH("Action Required",G13)))</formula>
    </cfRule>
  </conditionalFormatting>
  <conditionalFormatting sqref="G13">
    <cfRule type="containsText" dxfId="46" priority="142" operator="containsText" text="New Tag Required">
      <formula>NOT(ISERROR(SEARCH("New Tag Required",G13)))</formula>
    </cfRule>
  </conditionalFormatting>
  <conditionalFormatting sqref="G13">
    <cfRule type="containsText" dxfId="45" priority="141" operator="containsText" text="Action Required">
      <formula>NOT(ISERROR(SEARCH("Action Required",G13)))</formula>
    </cfRule>
  </conditionalFormatting>
  <conditionalFormatting sqref="G13">
    <cfRule type="containsText" dxfId="44" priority="140" operator="containsText" text="Remove Old Tag">
      <formula>NOT(ISERROR(SEARCH("Remove Old Tag",G13)))</formula>
    </cfRule>
  </conditionalFormatting>
  <conditionalFormatting sqref="H13">
    <cfRule type="containsText" dxfId="43" priority="139" operator="containsText" text="New Tag Required">
      <formula>NOT(ISERROR(SEARCH("New Tag Required",H13)))</formula>
    </cfRule>
  </conditionalFormatting>
  <conditionalFormatting sqref="H13">
    <cfRule type="containsText" dxfId="42" priority="138" operator="containsText" text="Action Required">
      <formula>NOT(ISERROR(SEARCH("Action Required",H13)))</formula>
    </cfRule>
  </conditionalFormatting>
  <conditionalFormatting sqref="H13">
    <cfRule type="containsText" dxfId="41" priority="137" operator="containsText" text="New Tag Required">
      <formula>NOT(ISERROR(SEARCH("New Tag Required",H13)))</formula>
    </cfRule>
  </conditionalFormatting>
  <conditionalFormatting sqref="H13">
    <cfRule type="containsText" dxfId="40" priority="136" operator="containsText" text="Action Required">
      <formula>NOT(ISERROR(SEARCH("Action Required",H13)))</formula>
    </cfRule>
  </conditionalFormatting>
  <conditionalFormatting sqref="H13">
    <cfRule type="containsText" dxfId="39" priority="135" operator="containsText" text="Remove Old Tag">
      <formula>NOT(ISERROR(SEARCH("Remove Old Tag",H13)))</formula>
    </cfRule>
  </conditionalFormatting>
  <conditionalFormatting sqref="N10">
    <cfRule type="expression" dxfId="38" priority="342">
      <formula>$M12="Log Issues"</formula>
    </cfRule>
  </conditionalFormatting>
  <conditionalFormatting sqref="J12">
    <cfRule type="cellIs" dxfId="37" priority="94" operator="equal">
      <formula>0</formula>
    </cfRule>
  </conditionalFormatting>
  <conditionalFormatting sqref="M12">
    <cfRule type="cellIs" dxfId="36" priority="93" operator="equal">
      <formula>0</formula>
    </cfRule>
  </conditionalFormatting>
  <conditionalFormatting sqref="J12 M12">
    <cfRule type="cellIs" dxfId="35" priority="90" operator="equal">
      <formula>"In Progress"</formula>
    </cfRule>
    <cfRule type="cellIs" dxfId="34" priority="91" operator="equal">
      <formula>"Log Issues"</formula>
    </cfRule>
    <cfRule type="cellIs" dxfId="33" priority="92" operator="equal">
      <formula>"N/A"</formula>
    </cfRule>
  </conditionalFormatting>
  <conditionalFormatting sqref="H13">
    <cfRule type="containsText" dxfId="32" priority="80" operator="containsText" text="New Tag Required">
      <formula>NOT(ISERROR(SEARCH("New Tag Required",H13)))</formula>
    </cfRule>
  </conditionalFormatting>
  <conditionalFormatting sqref="H13">
    <cfRule type="containsText" dxfId="31" priority="79" operator="containsText" text="Action Required">
      <formula>NOT(ISERROR(SEARCH("Action Required",H13)))</formula>
    </cfRule>
  </conditionalFormatting>
  <conditionalFormatting sqref="H13">
    <cfRule type="containsText" dxfId="30" priority="78" operator="containsText" text="New Tag Required">
      <formula>NOT(ISERROR(SEARCH("New Tag Required",H13)))</formula>
    </cfRule>
  </conditionalFormatting>
  <conditionalFormatting sqref="H13">
    <cfRule type="containsText" dxfId="29" priority="77" operator="containsText" text="Action Required">
      <formula>NOT(ISERROR(SEARCH("Action Required",H13)))</formula>
    </cfRule>
  </conditionalFormatting>
  <conditionalFormatting sqref="H13">
    <cfRule type="containsText" dxfId="28" priority="76" operator="containsText" text="Remove Old Tag">
      <formula>NOT(ISERROR(SEARCH("Remove Old Tag",H13)))</formula>
    </cfRule>
  </conditionalFormatting>
  <conditionalFormatting sqref="D12">
    <cfRule type="containsText" dxfId="27" priority="65" operator="containsText" text="Yes">
      <formula>NOT(ISERROR(SEARCH("Yes",D12)))</formula>
    </cfRule>
  </conditionalFormatting>
  <conditionalFormatting sqref="G12">
    <cfRule type="containsText" dxfId="26" priority="64" operator="containsText" text="New Tag Required">
      <formula>NOT(ISERROR(SEARCH("New Tag Required",G12)))</formula>
    </cfRule>
  </conditionalFormatting>
  <conditionalFormatting sqref="G12">
    <cfRule type="containsText" dxfId="25" priority="63" operator="containsText" text="Action Required">
      <formula>NOT(ISERROR(SEARCH("Action Required",G12)))</formula>
    </cfRule>
  </conditionalFormatting>
  <conditionalFormatting sqref="G12">
    <cfRule type="containsText" dxfId="24" priority="62" operator="containsText" text="New Tag Required">
      <formula>NOT(ISERROR(SEARCH("New Tag Required",G12)))</formula>
    </cfRule>
  </conditionalFormatting>
  <conditionalFormatting sqref="G12">
    <cfRule type="containsText" dxfId="23" priority="61" operator="containsText" text="Action Required">
      <formula>NOT(ISERROR(SEARCH("Action Required",G12)))</formula>
    </cfRule>
  </conditionalFormatting>
  <conditionalFormatting sqref="G12">
    <cfRule type="containsText" dxfId="22" priority="60" operator="containsText" text="Remove Old Tag">
      <formula>NOT(ISERROR(SEARCH("Remove Old Tag",G12)))</formula>
    </cfRule>
  </conditionalFormatting>
  <conditionalFormatting sqref="H12">
    <cfRule type="containsText" dxfId="21" priority="59" operator="containsText" text="New Tag Required">
      <formula>NOT(ISERROR(SEARCH("New Tag Required",H12)))</formula>
    </cfRule>
  </conditionalFormatting>
  <conditionalFormatting sqref="H12">
    <cfRule type="containsText" dxfId="20" priority="58" operator="containsText" text="Action Required">
      <formula>NOT(ISERROR(SEARCH("Action Required",H12)))</formula>
    </cfRule>
  </conditionalFormatting>
  <conditionalFormatting sqref="H12">
    <cfRule type="containsText" dxfId="19" priority="57" operator="containsText" text="New Tag Required">
      <formula>NOT(ISERROR(SEARCH("New Tag Required",H12)))</formula>
    </cfRule>
  </conditionalFormatting>
  <conditionalFormatting sqref="H12">
    <cfRule type="containsText" dxfId="18" priority="56" operator="containsText" text="Action Required">
      <formula>NOT(ISERROR(SEARCH("Action Required",H12)))</formula>
    </cfRule>
  </conditionalFormatting>
  <conditionalFormatting sqref="H12">
    <cfRule type="containsText" dxfId="17" priority="55" operator="containsText" text="Remove Old Tag">
      <formula>NOT(ISERROR(SEARCH("Remove Old Tag",H12)))</formula>
    </cfRule>
  </conditionalFormatting>
  <conditionalFormatting sqref="D6:D9">
    <cfRule type="containsText" dxfId="16" priority="10" operator="containsText" text="Yes">
      <formula>NOT(ISERROR(SEARCH("Yes",D6)))</formula>
    </cfRule>
  </conditionalFormatting>
  <conditionalFormatting sqref="N12">
    <cfRule type="expression" dxfId="15" priority="377">
      <formula>$M13="Log Issues"</formula>
    </cfRule>
  </conditionalFormatting>
  <conditionalFormatting sqref="N11">
    <cfRule type="expression" dxfId="14" priority="378">
      <formula>#REF!="Log Issues"</formula>
    </cfRule>
  </conditionalFormatting>
  <conditionalFormatting sqref="N13">
    <cfRule type="expression" dxfId="13" priority="413">
      <formula>#REF!="Log Issues"</formula>
    </cfRule>
  </conditionalFormatting>
  <conditionalFormatting sqref="G10">
    <cfRule type="containsText" dxfId="12" priority="7" operator="containsText" text="New Tag Required">
      <formula>NOT(ISERROR(SEARCH("New Tag Required",G10)))</formula>
    </cfRule>
  </conditionalFormatting>
  <conditionalFormatting sqref="H10">
    <cfRule type="containsText" dxfId="11" priority="6" operator="containsText" text="New Sign Required">
      <formula>NOT(ISERROR(SEARCH("New Sign Required",H10)))</formula>
    </cfRule>
  </conditionalFormatting>
  <conditionalFormatting sqref="G10:H10">
    <cfRule type="containsText" dxfId="10" priority="5" operator="containsText" text="Action Required">
      <formula>NOT(ISERROR(SEARCH("Action Required",G10)))</formula>
    </cfRule>
  </conditionalFormatting>
  <conditionalFormatting sqref="H10">
    <cfRule type="containsText" dxfId="9" priority="3" operator="containsText" text="Remove Old Sign">
      <formula>NOT(ISERROR(SEARCH("Remove Old Sign",H10)))</formula>
    </cfRule>
    <cfRule type="containsText" dxfId="8" priority="4" operator="containsText" text="Move Sign to New Location">
      <formula>NOT(ISERROR(SEARCH("Move Sign to New Location",H10)))</formula>
    </cfRule>
  </conditionalFormatting>
  <conditionalFormatting sqref="G10">
    <cfRule type="containsText" dxfId="7" priority="2" operator="containsText" text="Remove Old Tag">
      <formula>NOT(ISERROR(SEARCH("Remove Old Tag",G10)))</formula>
    </cfRule>
  </conditionalFormatting>
  <conditionalFormatting sqref="D10">
    <cfRule type="containsText" dxfId="6" priority="1" operator="containsText" text="Yes">
      <formula>NOT(ISERROR(SEARCH("Yes",D10)))</formula>
    </cfRule>
  </conditionalFormatting>
  <dataValidations count="2">
    <dataValidation type="list" allowBlank="1" showInputMessage="1" showErrorMessage="1" sqref="H180:H384">
      <formula1>DoorSignage</formula1>
    </dataValidation>
    <dataValidation type="list" allowBlank="1" showInputMessage="1" showErrorMessage="1" sqref="D6:D5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H6:H11 H22:H179</xm:sqref>
        </x14:dataValidation>
        <x14:dataValidation type="list" allowBlank="1" showInputMessage="1" showErrorMessage="1">
          <x14:formula1>
            <xm:f>Lookup!$A$1:$A$4</xm:f>
          </x14:formula1>
          <xm:sqref>G6:G11 G22:G179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C19:C179 C6:C14</xm:sqref>
        </x14:dataValidation>
        <x14:dataValidation type="list" allowBlank="1" showInputMessage="1" showErrorMessage="1">
          <x14:formula1>
            <xm:f>Lookup!$F$1:$F$8</xm:f>
          </x14:formula1>
          <xm:sqref>M10:M14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O10:O13</xm:sqref>
        </x14:dataValidation>
        <x14:dataValidation type="list" allowBlank="1" showInputMessage="1" showErrorMessage="1">
          <x14:formula1>
            <xm:f>Lookup!$F$1:$F$7</xm:f>
          </x14:formula1>
          <xm:sqref>J10:J14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C15:C18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G12:H18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topLeftCell="A5" zoomScale="90" zoomScaleNormal="90" workbookViewId="0">
      <selection activeCell="E40" sqref="E40"/>
    </sheetView>
  </sheetViews>
  <sheetFormatPr defaultColWidth="9.140625" defaultRowHeight="15" customHeight="1" x14ac:dyDescent="0.25"/>
  <cols>
    <col min="1" max="1" width="22.42578125" style="27" bestFit="1" customWidth="1"/>
    <col min="2" max="2" width="36.5703125" style="27" customWidth="1"/>
    <col min="3" max="3" width="10.42578125" style="78" bestFit="1" customWidth="1"/>
    <col min="4" max="4" width="13.28515625" style="22" bestFit="1" customWidth="1"/>
    <col min="5" max="5" width="49.5703125" style="22" bestFit="1" customWidth="1"/>
    <col min="6" max="6" width="9.28515625" style="22" bestFit="1" customWidth="1"/>
    <col min="7" max="8" width="18.5703125" style="22" customWidth="1"/>
    <col min="9" max="10" width="26.85546875" style="23" customWidth="1"/>
    <col min="11" max="16384" width="9.140625" style="22"/>
  </cols>
  <sheetData>
    <row r="1" spans="1:10" ht="15" customHeight="1" x14ac:dyDescent="0.25">
      <c r="A1" s="21" t="s">
        <v>7</v>
      </c>
      <c r="B1" s="76" t="s">
        <v>77</v>
      </c>
      <c r="C1" s="76"/>
      <c r="D1" s="14" t="s">
        <v>10</v>
      </c>
      <c r="E1" s="36">
        <f>'KD Changes'!G1</f>
        <v>43648</v>
      </c>
      <c r="F1" s="77">
        <v>43683</v>
      </c>
    </row>
    <row r="2" spans="1:10" ht="15" customHeight="1" x14ac:dyDescent="0.25">
      <c r="A2" s="24" t="s">
        <v>8</v>
      </c>
      <c r="B2" s="25" t="str">
        <f>'KD Changes'!B2:C2</f>
        <v>Agriculture Motor Pool</v>
      </c>
      <c r="C2" s="87"/>
      <c r="D2" s="26" t="s">
        <v>12</v>
      </c>
      <c r="E2" s="37" t="str">
        <f>'KD Changes'!G2</f>
        <v>Nicole Kline</v>
      </c>
      <c r="F2" s="78" t="s">
        <v>124</v>
      </c>
    </row>
    <row r="5" spans="1:10" s="18" customFormat="1" ht="15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58" customFormat="1" ht="15" customHeight="1" thickTop="1" x14ac:dyDescent="0.25">
      <c r="A6" s="58" t="s">
        <v>123</v>
      </c>
      <c r="B6" s="75" t="s">
        <v>141</v>
      </c>
      <c r="C6" s="88" t="s">
        <v>63</v>
      </c>
      <c r="D6" s="79">
        <v>8521</v>
      </c>
      <c r="E6" s="82" t="s">
        <v>154</v>
      </c>
      <c r="G6" s="59"/>
      <c r="H6" s="59"/>
    </row>
    <row r="7" spans="1:10" ht="15" customHeight="1" x14ac:dyDescent="0.25">
      <c r="A7" s="58" t="s">
        <v>125</v>
      </c>
      <c r="B7" s="75" t="s">
        <v>170</v>
      </c>
      <c r="C7" s="88" t="s">
        <v>63</v>
      </c>
      <c r="D7" s="79">
        <v>101</v>
      </c>
      <c r="E7" s="82" t="s">
        <v>146</v>
      </c>
      <c r="G7" s="18"/>
      <c r="H7" s="18"/>
      <c r="I7" s="22"/>
      <c r="J7" s="22"/>
    </row>
    <row r="8" spans="1:10" ht="15" customHeight="1" x14ac:dyDescent="0.25">
      <c r="A8" s="58" t="s">
        <v>126</v>
      </c>
      <c r="B8" s="75" t="s">
        <v>171</v>
      </c>
      <c r="C8" s="88" t="s">
        <v>63</v>
      </c>
      <c r="D8" s="79">
        <v>79</v>
      </c>
      <c r="E8" s="82" t="s">
        <v>147</v>
      </c>
      <c r="F8" s="28"/>
      <c r="G8" s="18"/>
      <c r="H8" s="18"/>
    </row>
    <row r="9" spans="1:10" ht="15" customHeight="1" x14ac:dyDescent="0.25">
      <c r="A9" s="58" t="s">
        <v>127</v>
      </c>
      <c r="B9" s="75" t="s">
        <v>172</v>
      </c>
      <c r="C9" s="88" t="s">
        <v>63</v>
      </c>
      <c r="D9" s="79">
        <v>154</v>
      </c>
      <c r="E9" s="82" t="s">
        <v>148</v>
      </c>
    </row>
    <row r="10" spans="1:10" ht="15" customHeight="1" x14ac:dyDescent="0.25">
      <c r="A10" s="58" t="s">
        <v>128</v>
      </c>
      <c r="B10" s="75" t="s">
        <v>173</v>
      </c>
      <c r="C10" s="88" t="s">
        <v>63</v>
      </c>
      <c r="D10" s="79">
        <v>107</v>
      </c>
      <c r="E10" s="82" t="s">
        <v>148</v>
      </c>
    </row>
    <row r="11" spans="1:10" ht="15" customHeight="1" x14ac:dyDescent="0.25">
      <c r="A11" s="58" t="s">
        <v>129</v>
      </c>
      <c r="B11" s="75" t="s">
        <v>174</v>
      </c>
      <c r="C11" s="88" t="s">
        <v>63</v>
      </c>
      <c r="D11" s="79">
        <v>180</v>
      </c>
      <c r="E11" s="82" t="s">
        <v>149</v>
      </c>
    </row>
    <row r="12" spans="1:10" ht="15" customHeight="1" x14ac:dyDescent="0.25">
      <c r="A12" s="58" t="s">
        <v>130</v>
      </c>
      <c r="B12" s="75" t="s">
        <v>175</v>
      </c>
      <c r="C12" s="88" t="s">
        <v>63</v>
      </c>
      <c r="D12" s="79">
        <v>78</v>
      </c>
      <c r="E12" s="82" t="s">
        <v>150</v>
      </c>
    </row>
    <row r="13" spans="1:10" ht="15" customHeight="1" x14ac:dyDescent="0.25">
      <c r="A13" s="58" t="s">
        <v>131</v>
      </c>
      <c r="B13" s="75" t="s">
        <v>176</v>
      </c>
      <c r="C13" s="88" t="s">
        <v>63</v>
      </c>
      <c r="D13" s="79">
        <v>67</v>
      </c>
      <c r="E13" s="82" t="s">
        <v>150</v>
      </c>
    </row>
    <row r="14" spans="1:10" ht="15" customHeight="1" x14ac:dyDescent="0.25">
      <c r="A14" s="58" t="s">
        <v>132</v>
      </c>
      <c r="B14" s="75" t="s">
        <v>177</v>
      </c>
      <c r="C14" s="88" t="s">
        <v>63</v>
      </c>
      <c r="D14" s="79">
        <v>60</v>
      </c>
      <c r="E14" s="82" t="s">
        <v>146</v>
      </c>
    </row>
    <row r="15" spans="1:10" ht="15" customHeight="1" x14ac:dyDescent="0.25">
      <c r="A15" s="58" t="s">
        <v>133</v>
      </c>
      <c r="B15" s="75" t="s">
        <v>178</v>
      </c>
      <c r="C15" s="88" t="s">
        <v>63</v>
      </c>
      <c r="D15" s="79">
        <v>106</v>
      </c>
      <c r="E15" s="82" t="s">
        <v>148</v>
      </c>
    </row>
    <row r="16" spans="1:10" ht="15" customHeight="1" x14ac:dyDescent="0.25">
      <c r="A16" s="58" t="s">
        <v>134</v>
      </c>
      <c r="B16" s="75" t="s">
        <v>179</v>
      </c>
      <c r="C16" s="88" t="s">
        <v>63</v>
      </c>
      <c r="D16" s="79">
        <v>391</v>
      </c>
      <c r="E16" s="82" t="s">
        <v>151</v>
      </c>
    </row>
    <row r="17" spans="1:10" ht="15" customHeight="1" x14ac:dyDescent="0.25">
      <c r="A17" s="58" t="s">
        <v>135</v>
      </c>
      <c r="B17" s="75" t="s">
        <v>180</v>
      </c>
      <c r="C17" s="88" t="s">
        <v>63</v>
      </c>
      <c r="D17" s="79">
        <v>139</v>
      </c>
      <c r="E17" s="82" t="s">
        <v>152</v>
      </c>
    </row>
    <row r="18" spans="1:10" ht="15" customHeight="1" x14ac:dyDescent="0.25">
      <c r="A18" s="58" t="s">
        <v>143</v>
      </c>
      <c r="B18" s="75" t="s">
        <v>181</v>
      </c>
      <c r="C18" s="88" t="s">
        <v>63</v>
      </c>
      <c r="D18" s="79">
        <v>96</v>
      </c>
      <c r="E18" s="82" t="s">
        <v>152</v>
      </c>
    </row>
    <row r="19" spans="1:10" ht="15" customHeight="1" x14ac:dyDescent="0.25">
      <c r="A19" s="58" t="s">
        <v>144</v>
      </c>
      <c r="B19" s="75" t="s">
        <v>182</v>
      </c>
      <c r="C19" s="88" t="s">
        <v>63</v>
      </c>
      <c r="D19" s="79">
        <v>62</v>
      </c>
      <c r="E19" s="82" t="s">
        <v>152</v>
      </c>
    </row>
    <row r="20" spans="1:10" ht="15" customHeight="1" x14ac:dyDescent="0.25">
      <c r="A20" s="58" t="s">
        <v>145</v>
      </c>
      <c r="B20" s="75" t="s">
        <v>183</v>
      </c>
      <c r="C20" s="88" t="s">
        <v>63</v>
      </c>
      <c r="D20" s="79">
        <v>10</v>
      </c>
      <c r="E20" s="82" t="s">
        <v>153</v>
      </c>
    </row>
    <row r="21" spans="1:10" ht="15" customHeight="1" x14ac:dyDescent="0.25">
      <c r="A21" s="58" t="s">
        <v>136</v>
      </c>
      <c r="B21" s="75" t="s">
        <v>184</v>
      </c>
      <c r="C21" s="88" t="s">
        <v>63</v>
      </c>
      <c r="D21" s="79">
        <v>120</v>
      </c>
      <c r="E21" s="82" t="s">
        <v>152</v>
      </c>
    </row>
    <row r="22" spans="1:10" ht="15" customHeight="1" x14ac:dyDescent="0.25">
      <c r="A22" s="58" t="s">
        <v>137</v>
      </c>
      <c r="B22" s="75" t="s">
        <v>185</v>
      </c>
      <c r="C22" s="88" t="s">
        <v>63</v>
      </c>
      <c r="D22" s="79">
        <v>2474</v>
      </c>
      <c r="E22" s="82" t="s">
        <v>155</v>
      </c>
    </row>
    <row r="23" spans="1:10" ht="15" customHeight="1" x14ac:dyDescent="0.25">
      <c r="A23" s="58" t="s">
        <v>138</v>
      </c>
      <c r="B23" s="75" t="s">
        <v>186</v>
      </c>
      <c r="C23" s="88" t="s">
        <v>63</v>
      </c>
      <c r="D23" s="79">
        <v>631</v>
      </c>
      <c r="E23" s="82" t="s">
        <v>155</v>
      </c>
    </row>
    <row r="24" spans="1:10" ht="15" customHeight="1" x14ac:dyDescent="0.25">
      <c r="A24" s="58" t="s">
        <v>139</v>
      </c>
      <c r="B24" s="75" t="s">
        <v>187</v>
      </c>
      <c r="C24" s="88" t="s">
        <v>63</v>
      </c>
      <c r="D24" s="79">
        <v>82</v>
      </c>
      <c r="E24" s="82" t="s">
        <v>156</v>
      </c>
    </row>
    <row r="25" spans="1:10" ht="15" customHeight="1" x14ac:dyDescent="0.25">
      <c r="A25" s="58" t="s">
        <v>140</v>
      </c>
      <c r="B25" s="75" t="s">
        <v>188</v>
      </c>
      <c r="C25" s="88" t="s">
        <v>63</v>
      </c>
      <c r="D25" s="79">
        <v>1871</v>
      </c>
      <c r="E25" s="82" t="s">
        <v>155</v>
      </c>
    </row>
    <row r="26" spans="1:10" s="58" customFormat="1" ht="15" customHeight="1" x14ac:dyDescent="0.25">
      <c r="A26" s="74" t="s">
        <v>165</v>
      </c>
      <c r="B26" s="75" t="s">
        <v>189</v>
      </c>
      <c r="C26" s="88" t="s">
        <v>63</v>
      </c>
      <c r="D26" s="80">
        <v>14</v>
      </c>
      <c r="E26" s="83" t="s">
        <v>146</v>
      </c>
      <c r="I26" s="81"/>
      <c r="J26" s="81"/>
    </row>
    <row r="27" spans="1:10" ht="15" customHeight="1" x14ac:dyDescent="0.25">
      <c r="B27" s="57"/>
      <c r="C27" s="88"/>
      <c r="D27" s="79"/>
      <c r="E27" s="84"/>
    </row>
    <row r="28" spans="1:10" ht="15" customHeight="1" x14ac:dyDescent="0.25">
      <c r="A28" s="58" t="s">
        <v>157</v>
      </c>
      <c r="B28" s="75" t="s">
        <v>163</v>
      </c>
      <c r="C28" s="88" t="s">
        <v>63</v>
      </c>
      <c r="D28" s="79">
        <v>6353</v>
      </c>
      <c r="E28" s="82" t="s">
        <v>158</v>
      </c>
    </row>
    <row r="29" spans="1:10" ht="15" customHeight="1" x14ac:dyDescent="0.25">
      <c r="A29" s="58" t="s">
        <v>159</v>
      </c>
      <c r="B29" s="75" t="s">
        <v>191</v>
      </c>
      <c r="C29" s="88" t="s">
        <v>63</v>
      </c>
      <c r="D29" s="79">
        <v>3229</v>
      </c>
      <c r="E29" s="82" t="s">
        <v>160</v>
      </c>
    </row>
    <row r="30" spans="1:10" ht="15" customHeight="1" x14ac:dyDescent="0.25">
      <c r="A30" s="58" t="s">
        <v>161</v>
      </c>
      <c r="B30" s="75" t="s">
        <v>192</v>
      </c>
      <c r="C30" s="88" t="s">
        <v>63</v>
      </c>
      <c r="D30" s="79">
        <v>206</v>
      </c>
      <c r="E30" s="82" t="s">
        <v>160</v>
      </c>
    </row>
    <row r="31" spans="1:10" ht="15" customHeight="1" x14ac:dyDescent="0.25">
      <c r="A31" s="58" t="s">
        <v>162</v>
      </c>
      <c r="B31" s="75" t="s">
        <v>193</v>
      </c>
      <c r="C31" s="88" t="s">
        <v>63</v>
      </c>
      <c r="D31" s="79">
        <v>40</v>
      </c>
      <c r="E31" s="82" t="s">
        <v>156</v>
      </c>
    </row>
    <row r="32" spans="1:10" ht="15" customHeight="1" x14ac:dyDescent="0.25">
      <c r="A32" s="58" t="s">
        <v>164</v>
      </c>
      <c r="B32" s="75" t="s">
        <v>194</v>
      </c>
      <c r="C32" s="88" t="s">
        <v>63</v>
      </c>
      <c r="D32" s="79">
        <v>2063</v>
      </c>
      <c r="E32" s="82" t="s">
        <v>160</v>
      </c>
    </row>
    <row r="33" spans="1:5" ht="15" customHeight="1" x14ac:dyDescent="0.25">
      <c r="A33" s="74" t="s">
        <v>166</v>
      </c>
      <c r="B33" s="75" t="s">
        <v>190</v>
      </c>
      <c r="C33" s="88" t="s">
        <v>63</v>
      </c>
      <c r="D33" s="80">
        <v>42</v>
      </c>
      <c r="E33" s="83" t="s">
        <v>146</v>
      </c>
    </row>
    <row r="34" spans="1:5" ht="15" customHeight="1" x14ac:dyDescent="0.25">
      <c r="C34" s="88"/>
      <c r="E34" s="84"/>
    </row>
    <row r="35" spans="1:5" ht="15" customHeight="1" x14ac:dyDescent="0.25">
      <c r="A35" s="58" t="s">
        <v>81</v>
      </c>
      <c r="B35" s="75" t="s">
        <v>82</v>
      </c>
      <c r="C35" s="88" t="s">
        <v>71</v>
      </c>
      <c r="D35" s="79">
        <v>0</v>
      </c>
      <c r="E35" s="85" t="s">
        <v>168</v>
      </c>
    </row>
    <row r="36" spans="1:5" ht="15" customHeight="1" x14ac:dyDescent="0.25">
      <c r="A36" s="58" t="s">
        <v>84</v>
      </c>
      <c r="B36" s="75" t="s">
        <v>94</v>
      </c>
      <c r="C36" s="88" t="s">
        <v>71</v>
      </c>
      <c r="D36" s="79">
        <v>0</v>
      </c>
      <c r="E36" s="84"/>
    </row>
    <row r="37" spans="1:5" ht="15" customHeight="1" x14ac:dyDescent="0.25">
      <c r="A37" s="58" t="s">
        <v>85</v>
      </c>
      <c r="B37" s="75" t="s">
        <v>95</v>
      </c>
      <c r="C37" s="88" t="s">
        <v>71</v>
      </c>
      <c r="D37" s="79">
        <v>0</v>
      </c>
      <c r="E37" s="84"/>
    </row>
    <row r="38" spans="1:5" ht="15" customHeight="1" x14ac:dyDescent="0.25">
      <c r="A38" s="58" t="s">
        <v>86</v>
      </c>
      <c r="B38" s="75" t="s">
        <v>96</v>
      </c>
      <c r="C38" s="88" t="s">
        <v>71</v>
      </c>
      <c r="D38" s="79">
        <v>0</v>
      </c>
      <c r="E38" s="84"/>
    </row>
    <row r="39" spans="1:5" ht="15" customHeight="1" x14ac:dyDescent="0.25">
      <c r="A39" s="58" t="s">
        <v>87</v>
      </c>
      <c r="B39" s="75" t="s">
        <v>97</v>
      </c>
      <c r="C39" s="88" t="s">
        <v>71</v>
      </c>
      <c r="D39" s="79">
        <v>0</v>
      </c>
      <c r="E39" s="84"/>
    </row>
    <row r="40" spans="1:5" ht="15" customHeight="1" x14ac:dyDescent="0.25">
      <c r="A40" s="58" t="s">
        <v>88</v>
      </c>
      <c r="B40" s="75" t="s">
        <v>98</v>
      </c>
      <c r="C40" s="88" t="s">
        <v>71</v>
      </c>
      <c r="D40" s="79">
        <v>0</v>
      </c>
      <c r="E40" s="84"/>
    </row>
    <row r="41" spans="1:5" ht="15" customHeight="1" x14ac:dyDescent="0.25">
      <c r="A41" s="58" t="s">
        <v>89</v>
      </c>
      <c r="B41" s="75" t="s">
        <v>99</v>
      </c>
      <c r="C41" s="88" t="s">
        <v>71</v>
      </c>
      <c r="D41" s="79">
        <v>0</v>
      </c>
      <c r="E41" s="84"/>
    </row>
    <row r="42" spans="1:5" ht="15" customHeight="1" x14ac:dyDescent="0.25">
      <c r="A42" s="58" t="s">
        <v>90</v>
      </c>
      <c r="B42" s="75" t="s">
        <v>100</v>
      </c>
      <c r="C42" s="88" t="s">
        <v>71</v>
      </c>
      <c r="D42" s="79">
        <v>0</v>
      </c>
      <c r="E42" s="84"/>
    </row>
    <row r="43" spans="1:5" ht="15" customHeight="1" x14ac:dyDescent="0.25">
      <c r="A43" s="58" t="s">
        <v>101</v>
      </c>
      <c r="B43" s="75" t="s">
        <v>102</v>
      </c>
      <c r="C43" s="88" t="s">
        <v>71</v>
      </c>
      <c r="D43" s="79">
        <v>0</v>
      </c>
      <c r="E43" s="84"/>
    </row>
    <row r="44" spans="1:5" ht="15" customHeight="1" x14ac:dyDescent="0.25">
      <c r="A44" s="58" t="s">
        <v>103</v>
      </c>
      <c r="B44" s="75" t="s">
        <v>104</v>
      </c>
      <c r="C44" s="88" t="s">
        <v>71</v>
      </c>
      <c r="D44" s="79">
        <v>0</v>
      </c>
      <c r="E44" s="84"/>
    </row>
    <row r="45" spans="1:5" ht="15" customHeight="1" x14ac:dyDescent="0.25">
      <c r="A45" s="58" t="s">
        <v>105</v>
      </c>
      <c r="B45" s="75" t="s">
        <v>106</v>
      </c>
      <c r="C45" s="88" t="s">
        <v>71</v>
      </c>
      <c r="D45" s="79">
        <v>0</v>
      </c>
      <c r="E45" s="84"/>
    </row>
    <row r="46" spans="1:5" ht="15" customHeight="1" x14ac:dyDescent="0.25">
      <c r="A46" s="58" t="s">
        <v>107</v>
      </c>
      <c r="B46" s="75" t="s">
        <v>108</v>
      </c>
      <c r="C46" s="88" t="s">
        <v>71</v>
      </c>
      <c r="D46" s="79">
        <v>0</v>
      </c>
      <c r="E46" s="84"/>
    </row>
    <row r="47" spans="1:5" ht="15" customHeight="1" x14ac:dyDescent="0.25">
      <c r="A47" s="58" t="s">
        <v>109</v>
      </c>
      <c r="B47" s="75" t="s">
        <v>110</v>
      </c>
      <c r="C47" s="88" t="s">
        <v>71</v>
      </c>
      <c r="D47" s="79">
        <v>0</v>
      </c>
      <c r="E47" s="84"/>
    </row>
    <row r="48" spans="1:5" ht="15" customHeight="1" x14ac:dyDescent="0.25">
      <c r="A48" s="58" t="s">
        <v>111</v>
      </c>
      <c r="B48" s="75" t="s">
        <v>112</v>
      </c>
      <c r="C48" s="88" t="s">
        <v>71</v>
      </c>
      <c r="D48" s="79">
        <v>0</v>
      </c>
      <c r="E48" s="84"/>
    </row>
    <row r="49" spans="1:5" ht="15" customHeight="1" x14ac:dyDescent="0.25">
      <c r="A49" s="58" t="s">
        <v>113</v>
      </c>
      <c r="B49" s="75" t="s">
        <v>114</v>
      </c>
      <c r="C49" s="88" t="s">
        <v>71</v>
      </c>
      <c r="D49" s="79">
        <v>0</v>
      </c>
      <c r="E49" s="84"/>
    </row>
    <row r="50" spans="1:5" ht="15" customHeight="1" x14ac:dyDescent="0.25">
      <c r="A50" s="58" t="s">
        <v>115</v>
      </c>
      <c r="B50" s="75" t="s">
        <v>116</v>
      </c>
      <c r="C50" s="88" t="s">
        <v>71</v>
      </c>
      <c r="D50" s="79">
        <v>0</v>
      </c>
      <c r="E50" s="84"/>
    </row>
    <row r="51" spans="1:5" ht="15" customHeight="1" x14ac:dyDescent="0.25">
      <c r="A51" s="58" t="s">
        <v>117</v>
      </c>
      <c r="B51" s="75" t="s">
        <v>118</v>
      </c>
      <c r="C51" s="88" t="s">
        <v>71</v>
      </c>
      <c r="D51" s="79">
        <v>0</v>
      </c>
      <c r="E51" s="84"/>
    </row>
    <row r="52" spans="1:5" ht="15" customHeight="1" x14ac:dyDescent="0.25">
      <c r="A52" s="57" t="s">
        <v>119</v>
      </c>
      <c r="B52" s="75" t="s">
        <v>120</v>
      </c>
      <c r="C52" s="88" t="s">
        <v>71</v>
      </c>
      <c r="D52" s="79">
        <v>0</v>
      </c>
      <c r="E52" s="84"/>
    </row>
    <row r="53" spans="1:5" ht="15" customHeight="1" x14ac:dyDescent="0.25">
      <c r="A53" s="57" t="s">
        <v>121</v>
      </c>
      <c r="B53" s="75" t="s">
        <v>122</v>
      </c>
      <c r="C53" s="88" t="s">
        <v>71</v>
      </c>
      <c r="D53" s="79">
        <v>0</v>
      </c>
      <c r="E53" s="84" t="s">
        <v>167</v>
      </c>
    </row>
    <row r="54" spans="1:5" ht="15" customHeight="1" x14ac:dyDescent="0.25">
      <c r="B54" s="57"/>
      <c r="E54" s="84"/>
    </row>
    <row r="55" spans="1:5" ht="15" customHeight="1" x14ac:dyDescent="0.25">
      <c r="B55" s="57"/>
      <c r="E55" s="84"/>
    </row>
    <row r="56" spans="1:5" ht="15" customHeight="1" x14ac:dyDescent="0.25">
      <c r="B56" s="57"/>
      <c r="E56" s="84"/>
    </row>
    <row r="57" spans="1:5" ht="15" customHeight="1" x14ac:dyDescent="0.25">
      <c r="B57" s="57"/>
      <c r="E57" s="84"/>
    </row>
    <row r="58" spans="1:5" ht="15" customHeight="1" x14ac:dyDescent="0.25">
      <c r="B58" s="57"/>
      <c r="E58" s="84"/>
    </row>
    <row r="59" spans="1:5" ht="15" customHeight="1" x14ac:dyDescent="0.25">
      <c r="B59" s="57"/>
      <c r="E59" s="84"/>
    </row>
    <row r="60" spans="1:5" ht="15" customHeight="1" x14ac:dyDescent="0.25">
      <c r="B60" s="57"/>
      <c r="E60" s="84"/>
    </row>
    <row r="61" spans="1:5" ht="15" customHeight="1" x14ac:dyDescent="0.25">
      <c r="B61" s="57"/>
      <c r="E61" s="84"/>
    </row>
    <row r="62" spans="1:5" ht="15" customHeight="1" x14ac:dyDescent="0.25">
      <c r="B62" s="57"/>
      <c r="E62" s="84"/>
    </row>
    <row r="63" spans="1:5" ht="15" customHeight="1" x14ac:dyDescent="0.25">
      <c r="B63" s="57"/>
      <c r="E63" s="84"/>
    </row>
    <row r="64" spans="1:5" ht="15" customHeight="1" x14ac:dyDescent="0.25">
      <c r="B64" s="57"/>
      <c r="E64" s="84"/>
    </row>
    <row r="65" spans="2:5" ht="15" customHeight="1" x14ac:dyDescent="0.25">
      <c r="B65" s="57"/>
      <c r="E65" s="84"/>
    </row>
    <row r="66" spans="2:5" ht="15" customHeight="1" x14ac:dyDescent="0.25">
      <c r="B66" s="57"/>
      <c r="E66" s="84"/>
    </row>
    <row r="67" spans="2:5" ht="15" customHeight="1" x14ac:dyDescent="0.25">
      <c r="B67" s="57"/>
      <c r="E67" s="84"/>
    </row>
    <row r="68" spans="2:5" ht="15" customHeight="1" x14ac:dyDescent="0.25">
      <c r="B68" s="57"/>
      <c r="E68" s="84"/>
    </row>
    <row r="69" spans="2:5" ht="15" customHeight="1" x14ac:dyDescent="0.25">
      <c r="B69" s="57"/>
      <c r="E69" s="84"/>
    </row>
    <row r="70" spans="2:5" ht="15" customHeight="1" x14ac:dyDescent="0.25">
      <c r="B70" s="57"/>
      <c r="E70" s="84"/>
    </row>
    <row r="71" spans="2:5" ht="15" customHeight="1" x14ac:dyDescent="0.25">
      <c r="B71" s="57"/>
      <c r="E71" s="84"/>
    </row>
    <row r="72" spans="2:5" ht="15" customHeight="1" x14ac:dyDescent="0.25">
      <c r="B72" s="57"/>
      <c r="E72" s="84"/>
    </row>
    <row r="73" spans="2:5" ht="15" customHeight="1" x14ac:dyDescent="0.25">
      <c r="B73" s="57"/>
      <c r="E73" s="84"/>
    </row>
    <row r="74" spans="2:5" ht="15" customHeight="1" x14ac:dyDescent="0.25">
      <c r="B74" s="57"/>
      <c r="E74" s="84"/>
    </row>
    <row r="75" spans="2:5" ht="15" customHeight="1" x14ac:dyDescent="0.25">
      <c r="B75" s="57"/>
      <c r="E75" s="84"/>
    </row>
    <row r="76" spans="2:5" ht="15" customHeight="1" x14ac:dyDescent="0.25">
      <c r="B76" s="57"/>
      <c r="E76" s="84"/>
    </row>
    <row r="77" spans="2:5" ht="15" customHeight="1" x14ac:dyDescent="0.25">
      <c r="B77" s="57"/>
      <c r="E77" s="84"/>
    </row>
    <row r="78" spans="2:5" ht="15" customHeight="1" x14ac:dyDescent="0.25">
      <c r="B78" s="57"/>
      <c r="E78" s="84"/>
    </row>
    <row r="79" spans="2:5" ht="15" customHeight="1" x14ac:dyDescent="0.25">
      <c r="B79" s="57"/>
      <c r="E79" s="84"/>
    </row>
    <row r="80" spans="2:5" ht="15" customHeight="1" x14ac:dyDescent="0.25">
      <c r="B80" s="57"/>
      <c r="E80" s="84"/>
    </row>
    <row r="81" spans="2:5" ht="15" customHeight="1" x14ac:dyDescent="0.25">
      <c r="B81" s="57"/>
      <c r="E81" s="84"/>
    </row>
    <row r="82" spans="2:5" ht="15" customHeight="1" x14ac:dyDescent="0.25">
      <c r="B82" s="57"/>
      <c r="E82" s="84"/>
    </row>
    <row r="83" spans="2:5" ht="15" customHeight="1" x14ac:dyDescent="0.25">
      <c r="B83" s="57"/>
      <c r="E83" s="84"/>
    </row>
    <row r="84" spans="2:5" ht="15" customHeight="1" x14ac:dyDescent="0.25">
      <c r="B84" s="57"/>
      <c r="E84" s="84"/>
    </row>
    <row r="85" spans="2:5" ht="15" customHeight="1" x14ac:dyDescent="0.25">
      <c r="B85" s="57"/>
      <c r="E85" s="84"/>
    </row>
    <row r="86" spans="2:5" ht="15" customHeight="1" x14ac:dyDescent="0.25">
      <c r="B86" s="57"/>
      <c r="E86" s="84"/>
    </row>
    <row r="87" spans="2:5" ht="15" customHeight="1" x14ac:dyDescent="0.25">
      <c r="B87" s="57"/>
      <c r="E87" s="84"/>
    </row>
    <row r="88" spans="2:5" ht="15" customHeight="1" x14ac:dyDescent="0.25">
      <c r="B88" s="57"/>
      <c r="E88" s="84"/>
    </row>
    <row r="89" spans="2:5" ht="15" customHeight="1" x14ac:dyDescent="0.25">
      <c r="B89" s="57"/>
    </row>
    <row r="90" spans="2:5" ht="15" customHeight="1" x14ac:dyDescent="0.25">
      <c r="B90" s="57"/>
    </row>
    <row r="91" spans="2:5" ht="15" customHeight="1" x14ac:dyDescent="0.25">
      <c r="B91" s="57"/>
    </row>
    <row r="92" spans="2:5" ht="15" customHeight="1" x14ac:dyDescent="0.25">
      <c r="B92" s="57"/>
    </row>
    <row r="93" spans="2:5" ht="15" customHeight="1" x14ac:dyDescent="0.25">
      <c r="B93" s="57"/>
    </row>
    <row r="94" spans="2:5" ht="15" customHeight="1" x14ac:dyDescent="0.25">
      <c r="B94" s="57"/>
    </row>
    <row r="95" spans="2:5" ht="15" customHeight="1" x14ac:dyDescent="0.25">
      <c r="B95" s="57"/>
    </row>
    <row r="96" spans="2:5" ht="15" customHeight="1" x14ac:dyDescent="0.25">
      <c r="B96" s="57"/>
    </row>
    <row r="97" spans="2:2" ht="15" customHeight="1" x14ac:dyDescent="0.25">
      <c r="B97" s="57"/>
    </row>
    <row r="98" spans="2:2" ht="15" customHeight="1" x14ac:dyDescent="0.25">
      <c r="B98" s="57"/>
    </row>
    <row r="99" spans="2:2" ht="15" customHeight="1" x14ac:dyDescent="0.25">
      <c r="B99" s="57"/>
    </row>
    <row r="100" spans="2:2" ht="15" customHeight="1" x14ac:dyDescent="0.25">
      <c r="B100" s="57"/>
    </row>
  </sheetData>
  <sheetProtection insertRows="0" deleteRows="0" selectLockedCells="1"/>
  <conditionalFormatting sqref="H9:H224">
    <cfRule type="containsText" dxfId="5" priority="15" operator="containsText" text="New Sign Required">
      <formula>NOT(ISERROR(SEARCH("New Sign Required",H9)))</formula>
    </cfRule>
  </conditionalFormatting>
  <conditionalFormatting sqref="G9:H15">
    <cfRule type="containsText" dxfId="4" priority="14" operator="containsText" text="Action Required">
      <formula>NOT(ISERROR(SEARCH("Action Required",G9)))</formula>
    </cfRule>
  </conditionalFormatting>
  <conditionalFormatting sqref="H1:H4 G5:G8 H9:H1048576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:G4 E1:E2 G9:G26 F5:F7 G29:G1048576">
    <cfRule type="containsText" dxfId="1" priority="2" operator="containsText" text="Remove Old Tag">
      <formula>NOT(ISERROR(SEARCH("Remove Old Tag",E1)))</formula>
    </cfRule>
  </conditionalFormatting>
  <conditionalFormatting sqref="G27:G28">
    <cfRule type="containsText" dxfId="0" priority="1" operator="containsText" text="Remove Old Tag">
      <formula>NOT(ISERROR(SEARCH("Remove Old Tag",G27)))</formula>
    </cfRule>
  </conditionalFormatting>
  <dataValidations count="1">
    <dataValidation type="list" allowBlank="1" showInputMessage="1" showErrorMessage="1" sqref="H16:H20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C35:C53 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0" t="s">
        <v>48</v>
      </c>
    </row>
    <row r="11" spans="1:7" x14ac:dyDescent="0.25">
      <c r="E11" s="20" t="s">
        <v>32</v>
      </c>
    </row>
    <row r="12" spans="1:7" x14ac:dyDescent="0.25">
      <c r="E12" s="20" t="s">
        <v>20</v>
      </c>
    </row>
    <row r="13" spans="1:7" x14ac:dyDescent="0.25">
      <c r="E13" s="20" t="s">
        <v>24</v>
      </c>
    </row>
    <row r="14" spans="1:7" x14ac:dyDescent="0.25">
      <c r="E14" s="20" t="s">
        <v>51</v>
      </c>
    </row>
    <row r="15" spans="1:7" x14ac:dyDescent="0.25">
      <c r="E15" s="20" t="s">
        <v>49</v>
      </c>
    </row>
    <row r="16" spans="1:7" x14ac:dyDescent="0.25">
      <c r="E16" s="20" t="s">
        <v>22</v>
      </c>
    </row>
    <row r="17" spans="1:7" x14ac:dyDescent="0.25">
      <c r="E17" s="20" t="s">
        <v>26</v>
      </c>
    </row>
    <row r="18" spans="1:7" x14ac:dyDescent="0.25">
      <c r="E18" s="20" t="s">
        <v>23</v>
      </c>
    </row>
    <row r="19" spans="1:7" x14ac:dyDescent="0.25">
      <c r="E19" s="20" t="s">
        <v>25</v>
      </c>
    </row>
    <row r="20" spans="1:7" x14ac:dyDescent="0.25">
      <c r="A20" s="19"/>
      <c r="B20" s="19"/>
      <c r="C20" s="19"/>
      <c r="D20" s="19"/>
      <c r="E20" s="7"/>
      <c r="F20" s="19"/>
      <c r="G20" s="19"/>
    </row>
    <row r="21" spans="1:7" x14ac:dyDescent="0.25">
      <c r="A21" s="19"/>
      <c r="B21" s="19"/>
      <c r="C21" s="19"/>
      <c r="D21" s="19"/>
      <c r="F21" s="19"/>
      <c r="G21" s="19"/>
    </row>
    <row r="22" spans="1:7" x14ac:dyDescent="0.25">
      <c r="A22" s="19"/>
      <c r="B22" s="19"/>
      <c r="C22" s="19"/>
      <c r="D22" s="19"/>
      <c r="F22" s="19"/>
      <c r="G22" s="19"/>
    </row>
    <row r="23" spans="1:7" x14ac:dyDescent="0.25">
      <c r="A23" s="19"/>
      <c r="B23" s="19"/>
      <c r="C23" s="19"/>
      <c r="D23" s="19"/>
      <c r="F23" s="19"/>
      <c r="G23" s="19"/>
    </row>
    <row r="24" spans="1:7" x14ac:dyDescent="0.25">
      <c r="A24" s="19"/>
      <c r="B24" s="19"/>
      <c r="C24" s="19"/>
      <c r="D24" s="19"/>
      <c r="F24" s="19"/>
      <c r="G24" s="19"/>
    </row>
    <row r="25" spans="1:7" x14ac:dyDescent="0.25">
      <c r="A25" s="19"/>
      <c r="B25" s="19"/>
      <c r="C25" s="19"/>
      <c r="D25" s="19"/>
      <c r="F25" s="19"/>
      <c r="G25" s="19"/>
    </row>
    <row r="26" spans="1:7" x14ac:dyDescent="0.25">
      <c r="A26" s="19"/>
      <c r="B26" s="19"/>
      <c r="C26" s="19"/>
      <c r="D26" s="19"/>
      <c r="F26" s="19"/>
      <c r="G26" s="19"/>
    </row>
    <row r="27" spans="1:7" x14ac:dyDescent="0.25">
      <c r="A27" s="19"/>
      <c r="B27" s="19"/>
      <c r="C27" s="19"/>
      <c r="D27" s="19"/>
      <c r="F27" s="19"/>
      <c r="G27" s="19"/>
    </row>
    <row r="28" spans="1:7" x14ac:dyDescent="0.25">
      <c r="A28" s="19"/>
      <c r="B28" s="19"/>
      <c r="C28" s="19"/>
      <c r="D28" s="19"/>
      <c r="F28" s="19"/>
      <c r="G28" s="19"/>
    </row>
    <row r="29" spans="1:7" x14ac:dyDescent="0.25">
      <c r="A29" s="19"/>
      <c r="B29" s="19"/>
      <c r="C29" s="19"/>
      <c r="D29" s="19"/>
      <c r="F29" s="19"/>
      <c r="G29" s="19"/>
    </row>
    <row r="30" spans="1:7" x14ac:dyDescent="0.25">
      <c r="A30" s="19"/>
      <c r="B30" s="19"/>
      <c r="C30" s="19"/>
      <c r="D30" s="19"/>
      <c r="F30" s="19"/>
      <c r="G30" s="19"/>
    </row>
    <row r="31" spans="1:7" x14ac:dyDescent="0.25">
      <c r="A31" s="19"/>
      <c r="B31" s="19"/>
      <c r="C31" s="19"/>
      <c r="D31" s="19"/>
      <c r="F31" s="19"/>
      <c r="G31" s="19"/>
    </row>
    <row r="32" spans="1:7" x14ac:dyDescent="0.25">
      <c r="A32" s="19"/>
      <c r="B32" s="19"/>
      <c r="C32" s="19"/>
      <c r="D32" s="19"/>
      <c r="F32" s="19"/>
      <c r="G32" s="19"/>
    </row>
    <row r="33" spans="1:7" x14ac:dyDescent="0.25">
      <c r="A33" s="19"/>
      <c r="B33" s="19"/>
      <c r="C33" s="19"/>
      <c r="D33" s="19"/>
      <c r="F33" s="19"/>
      <c r="G33" s="19"/>
    </row>
    <row r="34" spans="1:7" x14ac:dyDescent="0.25">
      <c r="A34" s="19"/>
      <c r="B34" s="19"/>
      <c r="C34" s="19"/>
      <c r="D34" s="19"/>
      <c r="F34" s="19"/>
      <c r="G34" s="19"/>
    </row>
    <row r="35" spans="1:7" x14ac:dyDescent="0.25">
      <c r="A35" s="19"/>
      <c r="B35" s="19"/>
      <c r="C35" s="19"/>
      <c r="D35" s="19"/>
      <c r="F35" s="19"/>
      <c r="G35" s="19"/>
    </row>
    <row r="36" spans="1:7" x14ac:dyDescent="0.25">
      <c r="A36" s="19"/>
      <c r="B36" s="19"/>
      <c r="C36" s="19"/>
      <c r="D36" s="19"/>
      <c r="F36" s="19"/>
      <c r="G36" s="19"/>
    </row>
    <row r="37" spans="1:7" x14ac:dyDescent="0.25">
      <c r="A37" s="19"/>
      <c r="B37" s="19"/>
      <c r="C37" s="19"/>
      <c r="D37" s="19"/>
      <c r="F37" s="19"/>
      <c r="G37" s="19"/>
    </row>
    <row r="38" spans="1:7" x14ac:dyDescent="0.25">
      <c r="A38" s="19"/>
      <c r="B38" s="19"/>
      <c r="C38" s="19"/>
      <c r="D38" s="19"/>
      <c r="F38" s="19"/>
      <c r="G38" s="19"/>
    </row>
    <row r="39" spans="1:7" x14ac:dyDescent="0.25">
      <c r="A39" s="19"/>
      <c r="B39" s="19"/>
      <c r="C39" s="19"/>
      <c r="D39" s="19"/>
      <c r="F39" s="19"/>
      <c r="G39" s="1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>
        <f>([4]UKBuilding_List!A364)</f>
        <v>9813</v>
      </c>
      <c r="B364" s="3" t="str">
        <f>VLOOKUP(A364,[4]UKBuilding_List!$A$1:$D$376,3,FALSE)</f>
        <v>Child Development Center of the Bluegrass, Inc.</v>
      </c>
      <c r="C364" s="1"/>
    </row>
    <row r="365" spans="1:3" x14ac:dyDescent="0.25">
      <c r="A365" s="2" t="str">
        <f>([4]UKBuilding_List!A365)</f>
        <v>9853</v>
      </c>
      <c r="B365" s="3" t="str">
        <f>VLOOKUP(A365,[4]UKBuilding_List!$A$1:$D$376,3,FALSE)</f>
        <v>Shriners Hospitals for Children Medical Center - Lexington</v>
      </c>
      <c r="C365" s="1"/>
    </row>
    <row r="366" spans="1:3" x14ac:dyDescent="0.25">
      <c r="A366" s="2" t="str">
        <f>([4]UKBuilding_List!A366)</f>
        <v>9854</v>
      </c>
      <c r="B366" s="3" t="str">
        <f>VLOOKUP(A366,[4]UKBuilding_List!$A$1:$D$376,3,FALSE)</f>
        <v>Anthropology Research Building</v>
      </c>
      <c r="C366" s="1"/>
    </row>
    <row r="367" spans="1:3" x14ac:dyDescent="0.25">
      <c r="A367" s="2" t="str">
        <f>([4]UKBuilding_List!A367)</f>
        <v>9861</v>
      </c>
      <c r="B367" s="3" t="str">
        <f>VLOOKUP(A367,[4]UKBuilding_List!$A$1:$D$376,3,FALSE)</f>
        <v>845 Angliana Ave</v>
      </c>
      <c r="C367" s="1"/>
    </row>
    <row r="368" spans="1:3" x14ac:dyDescent="0.25">
      <c r="A368" s="2" t="str">
        <f>([4]UKBuilding_List!A368)</f>
        <v>9873</v>
      </c>
      <c r="B368" s="3" t="str">
        <f>VLOOKUP(A368,[4]UKBuilding_List!$A$1:$D$376,3,FALSE)</f>
        <v>UKHC Midwife Clinic</v>
      </c>
      <c r="C368" s="1"/>
    </row>
    <row r="369" spans="1:3" x14ac:dyDescent="0.25">
      <c r="A369" s="2" t="str">
        <f>([4]UKBuilding_List!A369)</f>
        <v>9875</v>
      </c>
      <c r="B369" s="3" t="str">
        <f>VLOOKUP(A369,[4]UKBuilding_List!$A$1:$D$376,3,FALSE)</f>
        <v>Vaughan Warehouse and Office</v>
      </c>
      <c r="C369" s="1"/>
    </row>
    <row r="370" spans="1:3" x14ac:dyDescent="0.25">
      <c r="A370" s="2" t="str">
        <f>([4]UKBuilding_List!A370)</f>
        <v>9876</v>
      </c>
      <c r="B370" s="3" t="str">
        <f>VLOOKUP(A370,[4]UKBuilding_List!$A$1:$D$376,3,FALSE)</f>
        <v>Vaughan Warehouse #1</v>
      </c>
      <c r="C370" s="1"/>
    </row>
    <row r="371" spans="1:3" x14ac:dyDescent="0.25">
      <c r="A371" s="2" t="str">
        <f>([4]UKBuilding_List!A371)</f>
        <v>9877</v>
      </c>
      <c r="B371" s="3" t="str">
        <f>VLOOKUP(A371,[4]UKBuilding_List!$A$1:$D$376,3,FALSE)</f>
        <v>Vaughan Warehouse #2</v>
      </c>
      <c r="C371" s="1"/>
    </row>
    <row r="372" spans="1:3" x14ac:dyDescent="0.25">
      <c r="A372" s="2" t="str">
        <f>([4]UKBuilding_List!A372)</f>
        <v>9878</v>
      </c>
      <c r="B372" s="3" t="str">
        <f>VLOOKUP(A372,[4]UKBuilding_List!$A$1:$D$376,3,FALSE)</f>
        <v>Vaughan Warehouse #7</v>
      </c>
      <c r="C372" s="1"/>
    </row>
    <row r="373" spans="1:3" x14ac:dyDescent="0.25">
      <c r="A373" s="2" t="str">
        <f>([4]UKBuilding_List!A373)</f>
        <v>9879</v>
      </c>
      <c r="B373" s="3" t="str">
        <f>VLOOKUP(A373,[4]UKBuilding_List!$A$1:$D$376,3,FALSE)</f>
        <v>Vaughan Warehouse #3</v>
      </c>
      <c r="C373" s="1"/>
    </row>
    <row r="374" spans="1:3" x14ac:dyDescent="0.25">
      <c r="A374" s="2" t="str">
        <f>([4]UKBuilding_List!A374)</f>
        <v>9881</v>
      </c>
      <c r="B374" s="3" t="str">
        <f>VLOOKUP(A374,[4]UKBuilding_List!$A$1:$D$376,3,FALSE)</f>
        <v>Vaughan Warehouse #4</v>
      </c>
      <c r="C374" s="1"/>
    </row>
    <row r="375" spans="1:3" x14ac:dyDescent="0.25">
      <c r="A375" s="2" t="str">
        <f>([4]UKBuilding_List!A375)</f>
        <v>9882</v>
      </c>
      <c r="B375" s="3" t="str">
        <f>VLOOKUP(A375,[4]UKBuilding_List!$A$1:$D$376,3,FALSE)</f>
        <v>Vaughan Warehouse #5</v>
      </c>
      <c r="C375" s="1"/>
    </row>
    <row r="376" spans="1:3" x14ac:dyDescent="0.25">
      <c r="A376" s="2" t="str">
        <f>([4]UKBuilding_List!A376)</f>
        <v>9925</v>
      </c>
      <c r="B376" s="3" t="str">
        <f>VLOOKUP(A376,[4]UKBuilding_List!$A$1:$D$376,3,FALSE)</f>
        <v>Alpha Phi Sorority</v>
      </c>
      <c r="C376" s="1"/>
    </row>
    <row r="377" spans="1:3" x14ac:dyDescent="0.25">
      <c r="A377" s="2" t="str">
        <f>([4]UKBuilding_List!A377)</f>
        <v>9983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 xml:space="preserve"> 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2020-04-15T18:47:45Z</dcterms:modified>
</cp:coreProperties>
</file>