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96" yWindow="456" windowWidth="22992" windowHeight="952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Changes'!$A$1:$I$25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<sst xmlns="http://schemas.openxmlformats.org/spreadsheetml/2006/main" count="145" uniqueCount="116">
  <si>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</si>
  <si>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</si>
  <si>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</si>
  <si>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</si>
  <si>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</si>
  <si>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</si>
  <si>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</si>
  <si>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</si>
  <si>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</si>
  <si>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</si>
  <si>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</si>
  <si>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</si>
  <si>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</si>
  <si>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</si>
  <si>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</si>
  <si>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</si>
  <si>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</si>
  <si>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</si>
  <si>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</si>
  <si>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</si>
  <si>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</si>
  <si>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</si>
  <si>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</si>
  <si>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</si>
  <si>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</si>
  <si>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</si>
  <si>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</si>
  <si>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</si>
  <si>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</si>
  <si>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</si>
  <si>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</si>
  <si>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</si>
  <si>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</si>
  <si>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</si>
  <si>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</si>
  <si>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</si>
  <si>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</si>
  <si>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</si>
  <si>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</si>
  <si>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</si>
  <si>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</si>
  <si>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</si>
  <si>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</si>
  <si>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</si>
  <si>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</si>
  <si>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</si>
  <si>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</si>
  <si>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</si>
  <si>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</si>
  <si>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</si>
  <si>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</si>
  <si>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</si>
  <si>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</si>
  <si>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</si>
  <si>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</si>
  <si>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</si>
  <si>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</si>
  <si>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</si>
  <si>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</si>
  <si>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</si>
  <si>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</si>
  <si>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</si>
  <si>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</si>
  <si>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</si>
  <si>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</si>
  <si>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</si>
  <si>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</si>
  <si>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</si>
  <si>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</si>
  <si>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</si>
  <si>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</si>
  <si>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</si>
  <si>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</si>
  <si>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</si>
  <si>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</si>
  <si>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0085</t>
  </si>
  <si>
    <t>LX-0085-02-RF0201</t>
  </si>
  <si>
    <t>M.C.HEAT-COOLING PLT - Roof RF201</t>
  </si>
  <si>
    <t>LX-0085-02-RF0202</t>
  </si>
  <si>
    <t>M.C.HEAT-COOLING PLT - Roof RF202</t>
  </si>
  <si>
    <t>LX-0085-02-RF0203</t>
  </si>
  <si>
    <t>M.C.HEAT-COOLING PLT - Roof RF203</t>
  </si>
  <si>
    <t>LX-0085-03-RF0301</t>
  </si>
  <si>
    <t>M.C.HEAT-COOLING PLT - Roof RF301</t>
  </si>
  <si>
    <t>LX-0085-03-RF0302</t>
  </si>
  <si>
    <t>LX-0085-04-RF0401</t>
  </si>
  <si>
    <t>LX-0085-04-RF0402</t>
  </si>
  <si>
    <t>M.C.HEAT-COOLING PLT - Roof RF402</t>
  </si>
  <si>
    <t>LX-0085-05-RF0501</t>
  </si>
  <si>
    <t>M.C.HEAT-COOLING PLT - Roof RF501</t>
  </si>
  <si>
    <t>LX-0085-05-RF0503</t>
  </si>
  <si>
    <t>LX-0085-05-RF0504</t>
  </si>
  <si>
    <t>LX-0085-04-RF0405</t>
  </si>
  <si>
    <t>LX-0085-02-RF0206</t>
  </si>
  <si>
    <t>LX-0085-02-RF0207</t>
  </si>
  <si>
    <t>LX-0085-02-RF0208</t>
  </si>
  <si>
    <t>LX-0085-02-RF0209</t>
  </si>
  <si>
    <t>changed to RF0503</t>
  </si>
  <si>
    <t>changed to RF0207</t>
  </si>
  <si>
    <t>changed to RF0208</t>
  </si>
  <si>
    <t>changed to RF0309</t>
  </si>
  <si>
    <t>changed to RF0405</t>
  </si>
  <si>
    <t>M.C.HEAT-COOLING PLT - Generator Roof</t>
  </si>
  <si>
    <t>M.C.HEAT-COOLING PLT - Main Upper Roof</t>
  </si>
  <si>
    <t>M.C.HEAT-COOLING PLT - Main Lower Roof</t>
  </si>
  <si>
    <t>M.C.HEAT-COOLING PLT - Fan Level East Rf</t>
  </si>
  <si>
    <t>M.C.HEAT-COOLING PLT - Fan Level Nrth Rf</t>
  </si>
  <si>
    <t>M.C.HEAT-COOLING PLT - Nrth Add. West Rf</t>
  </si>
  <si>
    <t>M.C.HEAT-COOLING PLT - Coal Chute Lwr Rf</t>
  </si>
  <si>
    <t>M.C.HEAT-COOLING PLT - Nrth Add. East Rf</t>
  </si>
  <si>
    <t>M.C.HEAT-COOLING PLT - Coal Chute Upr Rf</t>
  </si>
  <si>
    <t>changes to roof only</t>
  </si>
  <si>
    <t>changed to RF0302</t>
  </si>
  <si>
    <t>location not changed</t>
  </si>
  <si>
    <t>changed to RF0206</t>
  </si>
  <si>
    <t>This is a corrected Updates Sheet. The data in the Comments Column should now show the correct 'changed to'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</si>
</sst>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25" fillId="0" borderId="0" xfId="0" applyFont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pd.uky.edu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48" bestFit="1" customWidth="1"/>
    <col min="2" max="2" width="7.44140625" style="26" bestFit="1" customWidth="1"/>
    <col min="3" max="3" width="24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8" width="18.5546875" style="16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72" x14ac:dyDescent="0.3">
      <c r="A1" s="65" t="s">
        <v>7</v>
      </c>
      <c r="B1" s="78" t="s">
        <v>75</v>
      </c>
      <c r="C1" s="78"/>
      <c r="F1" s="67" t="s">
        <v>10</v>
      </c>
      <c r="G1" s="18">
        <v>42444</v>
      </c>
      <c r="J1" s="69" t="s">
        <v>34</v>
      </c>
      <c r="K1" s="69" t="s">
        <v>35</v>
      </c>
      <c r="L1" s="19"/>
      <c r="M1" s="19"/>
      <c r="N1" s="19"/>
      <c r="O1" s="20" t="s">
        <v>36</v>
      </c>
      <c r="P1" s="21" t="s">
        <v>48</v>
      </c>
    </row>
    <row r="2" spans="1:16" ht="16.2" thickBot="1" x14ac:dyDescent="0.35">
      <c r="A2" s="66" t="s">
        <v>8</v>
      </c>
      <c r="B2" s="79" t="str">
        <f>VLOOKUP(B1,BuildingList!A:B,2,FALSE)</f>
        <v>Medical Center Heating and Cooling Plant</v>
      </c>
      <c r="C2" s="79"/>
      <c r="F2" s="68" t="s">
        <v>12</v>
      </c>
      <c r="G2" s="22" t="s">
        <v>71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29" customFormat="1" ht="43.8" thickBot="1" x14ac:dyDescent="0.35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37</v>
      </c>
      <c r="K5" s="72" t="s">
        <v>38</v>
      </c>
      <c r="L5" s="72" t="s">
        <v>39</v>
      </c>
      <c r="M5" s="72" t="s">
        <v>40</v>
      </c>
      <c r="N5" s="72" t="s">
        <v>38</v>
      </c>
      <c r="O5" s="72" t="s">
        <v>39</v>
      </c>
    </row>
    <row r="6" spans="1:16" s="41" customFormat="1" ht="15" thickTop="1" x14ac:dyDescent="0.3">
      <c r="A6" s="48"/>
      <c r="B6" s="48"/>
      <c r="C6" s="42"/>
      <c r="E6" s="50"/>
      <c r="F6" s="50"/>
      <c r="G6" s="50"/>
      <c r="I6" s="42" t="s">
        <v>111</v>
      </c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3">
      <c r="A7" s="48"/>
      <c r="B7" s="48"/>
      <c r="C7" s="42"/>
      <c r="E7" s="50"/>
      <c r="F7" s="50"/>
      <c r="G7" s="50"/>
      <c r="I7" s="42"/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3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3">
      <c r="A9" s="48"/>
      <c r="B9" s="48"/>
      <c r="C9" s="42"/>
      <c r="E9" s="61"/>
      <c r="F9" s="61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3">
      <c r="A10" s="48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3">
      <c r="A11" s="48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3">
      <c r="A12" s="48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3">
      <c r="A13" s="48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3">
      <c r="A14" s="48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3">
      <c r="A15" s="62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3">
      <c r="A16" s="62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3"/>
      <c r="L16" s="42"/>
      <c r="M16" s="59" t="str">
        <f>IF(H16="No Change","N/A",IF(H16="New Tag Required",Lookup!F:F,IF(H16="Remove Old Sign",Lookup!F:F,IF(H16="N/A","N/A",""))))</f>
        <v/>
      </c>
      <c r="N16" s="63"/>
      <c r="O16" s="42"/>
    </row>
    <row r="17" spans="1:15" s="41" customFormat="1" x14ac:dyDescent="0.3">
      <c r="A17" s="62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3"/>
      <c r="L17" s="42"/>
      <c r="M17" s="59" t="str">
        <f>IF(H17="No Change","N/A",IF(H17="New Tag Required",Lookup!F:F,IF(H17="Remove Old Sign",Lookup!F:F,IF(H17="N/A","N/A",""))))</f>
        <v/>
      </c>
      <c r="N17" s="63"/>
      <c r="O17" s="42"/>
    </row>
    <row r="18" spans="1:15" s="41" customFormat="1" x14ac:dyDescent="0.3">
      <c r="A18" s="62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3"/>
      <c r="L18" s="42"/>
      <c r="M18" s="59" t="str">
        <f>IF(H18="No Change","N/A",IF(H18="New Tag Required",Lookup!F:F,IF(H18="Remove Old Sign",Lookup!F:F,IF(H18="N/A","N/A",""))))</f>
        <v/>
      </c>
      <c r="N18" s="63"/>
      <c r="O18" s="42"/>
    </row>
    <row r="19" spans="1:15" s="41" customFormat="1" x14ac:dyDescent="0.3">
      <c r="A19" s="62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3"/>
      <c r="L19" s="42"/>
      <c r="M19" s="59" t="str">
        <f>IF(H19="No Change","N/A",IF(H19="New Tag Required",Lookup!F:F,IF(H19="Remove Old Sign",Lookup!F:F,IF(H19="N/A","N/A",""))))</f>
        <v/>
      </c>
      <c r="N19" s="63"/>
      <c r="O19" s="42"/>
    </row>
    <row r="20" spans="1:15" s="41" customFormat="1" x14ac:dyDescent="0.3">
      <c r="A20" s="62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3"/>
      <c r="L20" s="42"/>
      <c r="M20" s="59" t="str">
        <f>IF(H20="No Change","N/A",IF(H20="New Tag Required",Lookup!F:F,IF(H20="Remove Old Sign",Lookup!F:F,IF(H20="N/A","N/A",""))))</f>
        <v/>
      </c>
      <c r="N20" s="63"/>
      <c r="O20" s="42"/>
    </row>
    <row r="21" spans="1:15" s="41" customFormat="1" x14ac:dyDescent="0.3">
      <c r="A21" s="62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3"/>
      <c r="L21" s="42"/>
      <c r="M21" s="59" t="str">
        <f>IF(H21="No Change","N/A",IF(H21="New Tag Required",Lookup!F:F,IF(H21="Remove Old Sign",Lookup!F:F,IF(H21="N/A","N/A",""))))</f>
        <v/>
      </c>
      <c r="N21" s="63"/>
      <c r="O21" s="42"/>
    </row>
    <row r="22" spans="1:15" s="41" customFormat="1" x14ac:dyDescent="0.3">
      <c r="A22" s="62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3"/>
      <c r="L22" s="42"/>
      <c r="M22" s="59" t="str">
        <f>IF(H22="No Change","N/A",IF(H22="New Tag Required",Lookup!F:F,IF(H22="Remove Old Sign",Lookup!F:F,IF(H22="N/A","N/A",""))))</f>
        <v/>
      </c>
      <c r="N22" s="63"/>
      <c r="O22" s="42"/>
    </row>
    <row r="23" spans="1:15" s="41" customFormat="1" x14ac:dyDescent="0.3">
      <c r="A23" s="62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4"/>
      <c r="M23" s="59" t="str">
        <f>IF(H23="No Change","N/A",IF(H23="New Tag Required",Lookup!F:F,IF(H23="Remove Old Sign",Lookup!F:F,IF(H23="N/A","N/A",""))))</f>
        <v/>
      </c>
      <c r="N23" s="63"/>
      <c r="O23" s="42"/>
    </row>
    <row r="24" spans="1:15" s="41" customFormat="1" x14ac:dyDescent="0.3">
      <c r="A24" s="62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4"/>
      <c r="M24" s="59" t="str">
        <f>IF(H24="No Change","N/A",IF(H24="New Tag Required",Lookup!F:F,IF(H24="Remove Old Sign",Lookup!F:F,IF(H24="N/A","N/A",""))))</f>
        <v/>
      </c>
      <c r="N24" s="63"/>
      <c r="O24" s="42"/>
    </row>
    <row r="25" spans="1:15" s="41" customFormat="1" x14ac:dyDescent="0.3">
      <c r="A25" s="62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4"/>
      <c r="M25" s="59" t="str">
        <f>IF(H25="No Change","N/A",IF(H25="New Tag Required",Lookup!F:F,IF(H25="Remove Old Sign",Lookup!F:F,IF(H25="N/A","N/A",""))))</f>
        <v/>
      </c>
      <c r="N25" s="64"/>
    </row>
    <row r="26" spans="1:15" s="41" customFormat="1" x14ac:dyDescent="0.3">
      <c r="A26" s="62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4"/>
      <c r="M26" s="59" t="str">
        <f>IF(H26="No Change","N/A",IF(H26="New Tag Required",Lookup!F:F,IF(H26="Remove Old Sign",Lookup!F:F,IF(H26="N/A","N/A",""))))</f>
        <v/>
      </c>
      <c r="N26" s="64"/>
    </row>
    <row r="27" spans="1:15" s="41" customFormat="1" x14ac:dyDescent="0.3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4"/>
      <c r="M27" s="59" t="str">
        <f>IF(H27="No Change","N/A",IF(H27="New Tag Required",Lookup!F:F,IF(H27="Remove Old Sign",Lookup!F:F,IF(H27="N/A","N/A",""))))</f>
        <v/>
      </c>
      <c r="N27" s="64"/>
    </row>
    <row r="28" spans="1:15" s="41" customFormat="1" x14ac:dyDescent="0.3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4"/>
      <c r="M28" s="59" t="str">
        <f>IF(H28="No Change","N/A",IF(H28="New Tag Required",Lookup!F:F,IF(H28="Remove Old Sign",Lookup!F:F,IF(H28="N/A","N/A",""))))</f>
        <v/>
      </c>
      <c r="N28" s="64"/>
    </row>
    <row r="29" spans="1:15" s="41" customFormat="1" x14ac:dyDescent="0.3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4"/>
      <c r="M29" s="59" t="str">
        <f>IF(H29="No Change","N/A",IF(H29="New Tag Required",Lookup!F:F,IF(H29="Remove Old Sign",Lookup!F:F,IF(H29="N/A","N/A",""))))</f>
        <v/>
      </c>
      <c r="N29" s="64"/>
    </row>
    <row r="30" spans="1:15" x14ac:dyDescent="0.3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3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3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" thickBot="1" x14ac:dyDescent="0.35">
      <c r="A33" s="56"/>
      <c r="C33" s="11"/>
      <c r="E33" s="30"/>
      <c r="F33" s="30"/>
      <c r="G33" s="30"/>
      <c r="K33" s="32"/>
      <c r="N33" s="32"/>
    </row>
    <row r="34" spans="1:14" ht="43.2" x14ac:dyDescent="0.3">
      <c r="A34" s="56"/>
      <c r="C34" s="11"/>
      <c r="E34" s="30"/>
      <c r="F34" s="30"/>
      <c r="G34" s="73" t="s">
        <v>46</v>
      </c>
      <c r="H34" s="74" t="s">
        <v>47</v>
      </c>
      <c r="J34" s="75" t="s">
        <v>41</v>
      </c>
      <c r="K34" s="10"/>
      <c r="L34" s="10"/>
      <c r="M34" s="75" t="s">
        <v>42</v>
      </c>
    </row>
    <row r="35" spans="1:14" ht="15" thickBot="1" x14ac:dyDescent="0.35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56"/>
      <c r="C36" s="11"/>
      <c r="E36" s="30"/>
      <c r="F36" s="30"/>
      <c r="G36" s="30"/>
    </row>
    <row r="37" spans="1:14" x14ac:dyDescent="0.3">
      <c r="A37" s="56"/>
      <c r="C37" s="11"/>
      <c r="E37" s="30"/>
      <c r="F37" s="30"/>
      <c r="G37" s="30"/>
    </row>
    <row r="38" spans="1:14" x14ac:dyDescent="0.3">
      <c r="A38" s="56"/>
      <c r="C38" s="11"/>
      <c r="E38" s="30"/>
      <c r="F38" s="30"/>
      <c r="G38" s="30"/>
    </row>
    <row r="39" spans="1:14" x14ac:dyDescent="0.3">
      <c r="A39" s="56"/>
      <c r="C39" s="11"/>
      <c r="E39" s="30"/>
      <c r="F39" s="30"/>
      <c r="G39" s="30"/>
    </row>
    <row r="40" spans="1:14" x14ac:dyDescent="0.3">
      <c r="A40" s="56"/>
      <c r="C40" s="11"/>
      <c r="E40" s="30"/>
      <c r="F40" s="30"/>
      <c r="G40" s="30"/>
    </row>
    <row r="41" spans="1:14" x14ac:dyDescent="0.3">
      <c r="A41" s="56"/>
      <c r="C41" s="11"/>
      <c r="E41" s="30"/>
      <c r="F41" s="30"/>
      <c r="G41" s="30"/>
    </row>
    <row r="42" spans="1:14" x14ac:dyDescent="0.3">
      <c r="A42" s="56"/>
      <c r="C42" s="11"/>
      <c r="E42" s="30"/>
      <c r="F42" s="30"/>
      <c r="G42" s="30"/>
    </row>
    <row r="43" spans="1:14" x14ac:dyDescent="0.3">
      <c r="A43" s="57"/>
      <c r="C43" s="11"/>
      <c r="E43" s="30"/>
      <c r="F43" s="33"/>
      <c r="G43" s="30"/>
    </row>
    <row r="44" spans="1:14" x14ac:dyDescent="0.3">
      <c r="A44" s="57"/>
      <c r="C44" s="11"/>
      <c r="E44" s="30"/>
      <c r="F44" s="33"/>
      <c r="G44" s="30"/>
    </row>
    <row r="45" spans="1:14" x14ac:dyDescent="0.3">
      <c r="A45" s="57"/>
      <c r="C45" s="11"/>
      <c r="E45" s="30"/>
      <c r="F45" s="34"/>
      <c r="G45" s="30"/>
    </row>
    <row r="46" spans="1:14" x14ac:dyDescent="0.3">
      <c r="A46" s="56"/>
      <c r="C46" s="11"/>
      <c r="E46" s="30"/>
      <c r="F46" s="33"/>
      <c r="G46" s="30"/>
    </row>
    <row r="47" spans="1:14" x14ac:dyDescent="0.3">
      <c r="A47" s="56"/>
      <c r="C47" s="11"/>
      <c r="E47" s="30"/>
      <c r="F47" s="33"/>
      <c r="G47" s="30"/>
    </row>
    <row r="48" spans="1:14" x14ac:dyDescent="0.3">
      <c r="A48" s="58"/>
      <c r="C48" s="11"/>
      <c r="E48" s="30"/>
      <c r="F48" s="30"/>
      <c r="G48" s="30"/>
    </row>
    <row r="49" spans="1:7" x14ac:dyDescent="0.3">
      <c r="A49" s="58"/>
      <c r="C49" s="11"/>
      <c r="E49" s="30"/>
      <c r="F49" s="30"/>
      <c r="G49" s="30"/>
    </row>
    <row r="50" spans="1:7" x14ac:dyDescent="0.3">
      <c r="A50" s="58"/>
      <c r="C50" s="11"/>
      <c r="E50" s="30"/>
      <c r="F50" s="30"/>
      <c r="G50" s="30"/>
    </row>
    <row r="51" spans="1:7" x14ac:dyDescent="0.3">
      <c r="A51" s="58"/>
      <c r="C51" s="11"/>
      <c r="E51" s="30"/>
      <c r="F51" s="30"/>
      <c r="G51" s="30"/>
    </row>
    <row r="52" spans="1:7" x14ac:dyDescent="0.3">
      <c r="A52" s="58"/>
      <c r="C52" s="11"/>
      <c r="E52" s="30"/>
      <c r="F52" s="31"/>
      <c r="G52" s="30"/>
    </row>
    <row r="53" spans="1:7" x14ac:dyDescent="0.3">
      <c r="A53" s="58"/>
      <c r="C53" s="11"/>
      <c r="E53" s="30"/>
      <c r="F53" s="30"/>
      <c r="G53" s="30"/>
    </row>
    <row r="54" spans="1:7" x14ac:dyDescent="0.3">
      <c r="A54" s="58"/>
      <c r="C54" s="11"/>
      <c r="E54" s="30"/>
      <c r="F54" s="30"/>
      <c r="G54" s="30"/>
    </row>
    <row r="55" spans="1:7" x14ac:dyDescent="0.3">
      <c r="A55" s="56"/>
      <c r="C55" s="11"/>
      <c r="E55" s="30"/>
      <c r="F55" s="30"/>
      <c r="G55" s="30"/>
    </row>
    <row r="56" spans="1:7" x14ac:dyDescent="0.3">
      <c r="A56" s="56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9" priority="138" operator="containsText" text="New Tag Required">
      <formula>NOT(ISERROR(SEARCH("New Tag Required",G40)))</formula>
    </cfRule>
  </conditionalFormatting>
  <conditionalFormatting sqref="D40:D100 D6 D8">
    <cfRule type="containsText" dxfId="58" priority="137" operator="containsText" text="Yes">
      <formula>NOT(ISERROR(SEARCH("Yes",D6)))</formula>
    </cfRule>
  </conditionalFormatting>
  <conditionalFormatting sqref="H40:H100 H201:H422">
    <cfRule type="containsText" dxfId="57" priority="125" operator="containsText" text="New Sign Required">
      <formula>NOT(ISERROR(SEARCH("New Sign Required",H40)))</formula>
    </cfRule>
  </conditionalFormatting>
  <conditionalFormatting sqref="G40:G100">
    <cfRule type="containsText" dxfId="56" priority="124" operator="containsText" text="Action Required">
      <formula>NOT(ISERROR(SEARCH("Action Required",G40)))</formula>
    </cfRule>
  </conditionalFormatting>
  <conditionalFormatting sqref="H40:H100">
    <cfRule type="containsText" dxfId="55" priority="123" operator="containsText" text="Action Required">
      <formula>NOT(ISERROR(SEARCH("Action Required",H40)))</formula>
    </cfRule>
  </conditionalFormatting>
  <conditionalFormatting sqref="G6 G10:G33 G36:G39">
    <cfRule type="containsText" dxfId="54" priority="65" operator="containsText" text="New Tag Required">
      <formula>NOT(ISERROR(SEARCH("New Tag Required",G6)))</formula>
    </cfRule>
  </conditionalFormatting>
  <conditionalFormatting sqref="D15:D39">
    <cfRule type="containsText" dxfId="53" priority="64" operator="containsText" text="Yes">
      <formula>NOT(ISERROR(SEARCH("Yes",D15)))</formula>
    </cfRule>
  </conditionalFormatting>
  <conditionalFormatting sqref="H6 H10:H33 H36:H39">
    <cfRule type="containsText" dxfId="52" priority="63" operator="containsText" text="New Sign Required">
      <formula>NOT(ISERROR(SEARCH("New Sign Required",H6)))</formula>
    </cfRule>
  </conditionalFormatting>
  <conditionalFormatting sqref="G6 G10:G33 G36:G39">
    <cfRule type="containsText" dxfId="51" priority="62" operator="containsText" text="Action Required">
      <formula>NOT(ISERROR(SEARCH("Action Required",G6)))</formula>
    </cfRule>
  </conditionalFormatting>
  <conditionalFormatting sqref="H6 H10:H33 H36:H39">
    <cfRule type="containsText" dxfId="50" priority="61" operator="containsText" text="Action Required">
      <formula>NOT(ISERROR(SEARCH("Action Required",H6)))</formula>
    </cfRule>
  </conditionalFormatting>
  <conditionalFormatting sqref="G6">
    <cfRule type="containsText" dxfId="49" priority="60" operator="containsText" text="New Tag Required">
      <formula>NOT(ISERROR(SEARCH("New Tag Required",G6)))</formula>
    </cfRule>
  </conditionalFormatting>
  <conditionalFormatting sqref="D6">
    <cfRule type="containsText" dxfId="48" priority="59" operator="containsText" text="Yes">
      <formula>NOT(ISERROR(SEARCH("Yes",D6)))</formula>
    </cfRule>
  </conditionalFormatting>
  <conditionalFormatting sqref="G6">
    <cfRule type="containsText" dxfId="47" priority="58" operator="containsText" text="Action Required">
      <formula>NOT(ISERROR(SEARCH("Action Required",G6)))</formula>
    </cfRule>
  </conditionalFormatting>
  <conditionalFormatting sqref="D101:D200">
    <cfRule type="containsText" dxfId="46" priority="57" operator="containsText" text="Yes">
      <formula>NOT(ISERROR(SEARCH("Yes",D101)))</formula>
    </cfRule>
  </conditionalFormatting>
  <conditionalFormatting sqref="H101:H200">
    <cfRule type="containsText" dxfId="45" priority="56" operator="containsText" text="New Sign Required">
      <formula>NOT(ISERROR(SEARCH("New Sign Required",H101)))</formula>
    </cfRule>
  </conditionalFormatting>
  <conditionalFormatting sqref="G101:G200">
    <cfRule type="containsText" dxfId="44" priority="55" operator="containsText" text="Action Required">
      <formula>NOT(ISERROR(SEARCH("Action Required",G101)))</formula>
    </cfRule>
  </conditionalFormatting>
  <conditionalFormatting sqref="H101:H200">
    <cfRule type="containsText" dxfId="43" priority="54" operator="containsText" text="Action Required">
      <formula>NOT(ISERROR(SEARCH("Action Required",H101)))</formula>
    </cfRule>
  </conditionalFormatting>
  <conditionalFormatting sqref="G7">
    <cfRule type="containsText" dxfId="42" priority="39" operator="containsText" text="New Tag Required">
      <formula>NOT(ISERROR(SEARCH("New Tag Required",G7)))</formula>
    </cfRule>
  </conditionalFormatting>
  <conditionalFormatting sqref="H7">
    <cfRule type="containsText" dxfId="41" priority="38" operator="containsText" text="New Sign Required">
      <formula>NOT(ISERROR(SEARCH("New Sign Required",H7)))</formula>
    </cfRule>
  </conditionalFormatting>
  <conditionalFormatting sqref="G7">
    <cfRule type="containsText" dxfId="40" priority="37" operator="containsText" text="Action Required">
      <formula>NOT(ISERROR(SEARCH("Action Required",G7)))</formula>
    </cfRule>
  </conditionalFormatting>
  <conditionalFormatting sqref="H7">
    <cfRule type="containsText" dxfId="39" priority="36" operator="containsText" text="Action Required">
      <formula>NOT(ISERROR(SEARCH("Action Required",H7)))</formula>
    </cfRule>
  </conditionalFormatting>
  <conditionalFormatting sqref="G8">
    <cfRule type="containsText" dxfId="38" priority="35" operator="containsText" text="New Tag Required">
      <formula>NOT(ISERROR(SEARCH("New Tag Required",G8)))</formula>
    </cfRule>
  </conditionalFormatting>
  <conditionalFormatting sqref="H8">
    <cfRule type="containsText" dxfId="37" priority="34" operator="containsText" text="New Sign Required">
      <formula>NOT(ISERROR(SEARCH("New Sign Required",H8)))</formula>
    </cfRule>
  </conditionalFormatting>
  <conditionalFormatting sqref="G8">
    <cfRule type="containsText" dxfId="36" priority="33" operator="containsText" text="Action Required">
      <formula>NOT(ISERROR(SEARCH("Action Required",G8)))</formula>
    </cfRule>
  </conditionalFormatting>
  <conditionalFormatting sqref="H8">
    <cfRule type="containsText" dxfId="35" priority="32" operator="containsText" text="Action Required">
      <formula>NOT(ISERROR(SEARCH("Action Required",H8)))</formula>
    </cfRule>
  </conditionalFormatting>
  <conditionalFormatting sqref="J2:N2">
    <cfRule type="cellIs" dxfId="34" priority="31" operator="notEqual">
      <formula>0</formula>
    </cfRule>
  </conditionalFormatting>
  <conditionalFormatting sqref="J6:J32">
    <cfRule type="cellIs" dxfId="33" priority="30" operator="equal">
      <formula>0</formula>
    </cfRule>
  </conditionalFormatting>
  <conditionalFormatting sqref="M6:M32">
    <cfRule type="cellIs" dxfId="32" priority="29" operator="equal">
      <formula>0</formula>
    </cfRule>
  </conditionalFormatting>
  <conditionalFormatting sqref="J6:J32 M6:M32">
    <cfRule type="cellIs" dxfId="31" priority="26" operator="equal">
      <formula>"In Progress"</formula>
    </cfRule>
    <cfRule type="cellIs" dxfId="30" priority="27" operator="equal">
      <formula>"Log Issues"</formula>
    </cfRule>
    <cfRule type="cellIs" dxfId="29" priority="28" operator="equal">
      <formula>"N/A"</formula>
    </cfRule>
  </conditionalFormatting>
  <conditionalFormatting sqref="K6:L15">
    <cfRule type="expression" dxfId="28" priority="25">
      <formula>$J6="Log Issues"</formula>
    </cfRule>
  </conditionalFormatting>
  <conditionalFormatting sqref="N6:N15">
    <cfRule type="expression" dxfId="27" priority="24">
      <formula>$M6="Log Issues"</formula>
    </cfRule>
  </conditionalFormatting>
  <conditionalFormatting sqref="G9">
    <cfRule type="containsText" dxfId="26" priority="23" operator="containsText" text="New Tag Required">
      <formula>NOT(ISERROR(SEARCH("New Tag Required",G9)))</formula>
    </cfRule>
  </conditionalFormatting>
  <conditionalFormatting sqref="H9">
    <cfRule type="containsText" dxfId="25" priority="22" operator="containsText" text="New Sign Required">
      <formula>NOT(ISERROR(SEARCH("New Sign Required",H9)))</formula>
    </cfRule>
  </conditionalFormatting>
  <conditionalFormatting sqref="G9">
    <cfRule type="containsText" dxfId="24" priority="21" operator="containsText" text="Action Required">
      <formula>NOT(ISERROR(SEARCH("Action Required",G9)))</formula>
    </cfRule>
  </conditionalFormatting>
  <conditionalFormatting sqref="H9">
    <cfRule type="containsText" dxfId="23" priority="20" operator="containsText" text="Action Required">
      <formula>NOT(ISERROR(SEARCH("Action Required",H9)))</formula>
    </cfRule>
  </conditionalFormatting>
  <conditionalFormatting sqref="H1:H1048576">
    <cfRule type="containsText" dxfId="22" priority="18" operator="containsText" text="Remove Old Sign">
      <formula>NOT(ISERROR(SEARCH("Remove Old Sign",H1)))</formula>
    </cfRule>
    <cfRule type="containsText" dxfId="21" priority="19" operator="containsText" text="Move Sign to New Location">
      <formula>NOT(ISERROR(SEARCH("Move Sign to New Location",H1)))</formula>
    </cfRule>
  </conditionalFormatting>
  <conditionalFormatting sqref="G1:G1048576">
    <cfRule type="containsText" dxfId="20" priority="17" operator="containsText" text="Remove Old Tag">
      <formula>NOT(ISERROR(SEARCH("Remove Old Tag",G1)))</formula>
    </cfRule>
  </conditionalFormatting>
  <conditionalFormatting sqref="D8">
    <cfRule type="containsText" dxfId="19" priority="13" operator="containsText" text="Yes">
      <formula>NOT(ISERROR(SEARCH("Yes",D8)))</formula>
    </cfRule>
  </conditionalFormatting>
  <conditionalFormatting sqref="D8">
    <cfRule type="containsText" dxfId="18" priority="11" operator="containsText" text="Yes">
      <formula>NOT(ISERROR(SEARCH("Yes",D8)))</formula>
    </cfRule>
  </conditionalFormatting>
  <conditionalFormatting sqref="D8">
    <cfRule type="containsText" dxfId="17" priority="9" operator="containsText" text="Yes">
      <formula>NOT(ISERROR(SEARCH("Yes",D8)))</formula>
    </cfRule>
  </conditionalFormatting>
  <conditionalFormatting sqref="D8">
    <cfRule type="containsText" dxfId="16" priority="7" operator="containsText" text="Yes">
      <formula>NOT(ISERROR(SEARCH("Yes",D8)))</formula>
    </cfRule>
  </conditionalFormatting>
  <conditionalFormatting sqref="D8">
    <cfRule type="containsText" dxfId="15" priority="5" operator="containsText" text="Yes">
      <formula>NOT(ISERROR(SEARCH("Yes",D8)))</formula>
    </cfRule>
  </conditionalFormatting>
  <conditionalFormatting sqref="D8">
    <cfRule type="containsText" dxfId="14" priority="3" operator="containsText" text="Yes">
      <formula>NOT(ISERROR(SEARCH("Yes",D8)))</formula>
    </cfRule>
  </conditionalFormatting>
  <conditionalFormatting sqref="D9:D14 D7">
    <cfRule type="containsText" dxfId="13" priority="2" operator="containsText" text="Yes">
      <formula>NOT(ISERROR(SEARCH("Yes",D7)))</formula>
    </cfRule>
  </conditionalFormatting>
  <conditionalFormatting sqref="D7:D14">
    <cfRule type="containsText" dxfId="12" priority="1" operator="containsText" text="Yes">
      <formula>NOT(ISERROR(SEARCH("Yes",D7)))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6"/>
  <sheetViews>
    <sheetView tabSelected="1" zoomScale="90" zoomScaleNormal="90" workbookViewId="0">
      <selection activeCell="H18" sqref="H18"/>
    </sheetView>
  </sheetViews>
  <sheetFormatPr defaultColWidth="9.109375" defaultRowHeight="14.4" x14ac:dyDescent="0.3"/>
  <cols>
    <col min="1" max="1" width="22.44140625" style="48" bestFit="1" customWidth="1"/>
    <col min="2" max="2" width="51.77734375" style="48" customWidth="1"/>
    <col min="3" max="3" width="24" style="41" customWidth="1"/>
    <col min="4" max="4" width="14.33203125" style="41" bestFit="1" customWidth="1"/>
    <col min="5" max="5" width="13.6640625" style="41" customWidth="1"/>
    <col min="6" max="6" width="13.33203125" style="41" bestFit="1" customWidth="1"/>
    <col min="7" max="8" width="18.5546875" style="41" customWidth="1"/>
    <col min="9" max="10" width="26.88671875" style="42" customWidth="1"/>
    <col min="11" max="16384" width="9.109375" style="41"/>
  </cols>
  <sheetData>
    <row r="1" spans="1:10" x14ac:dyDescent="0.3">
      <c r="A1" s="37" t="s">
        <v>7</v>
      </c>
      <c r="B1" s="38" t="str">
        <f>'KD Changes'!B1:C1</f>
        <v>0085</v>
      </c>
      <c r="C1" s="39"/>
      <c r="D1" s="17" t="s">
        <v>10</v>
      </c>
      <c r="E1" s="40">
        <f>'KD Changes'!G1</f>
        <v>42444</v>
      </c>
    </row>
    <row r="2" spans="1:10" ht="21.6" customHeight="1" x14ac:dyDescent="0.3">
      <c r="A2" s="43" t="s">
        <v>8</v>
      </c>
      <c r="B2" s="44" t="str">
        <f>VLOOKUP(B1,[1]BuildingList!A:B,2,FALSE)</f>
        <v>Medical Center Heating and Cooling Plant</v>
      </c>
      <c r="C2" s="45"/>
      <c r="D2" s="46" t="s">
        <v>12</v>
      </c>
      <c r="E2" s="47" t="str">
        <f>'KD Changes'!G2</f>
        <v>Alex Kloentrup</v>
      </c>
    </row>
    <row r="4" spans="1:10" ht="21" x14ac:dyDescent="0.4">
      <c r="A4" s="80" t="s">
        <v>115</v>
      </c>
    </row>
    <row r="5" spans="1:10" s="29" customFormat="1" ht="24" customHeight="1" thickBot="1" x14ac:dyDescent="0.35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" thickTop="1" x14ac:dyDescent="0.3">
      <c r="A6" s="76" t="s">
        <v>76</v>
      </c>
      <c r="B6" s="77" t="s">
        <v>77</v>
      </c>
      <c r="C6" s="41" t="s">
        <v>67</v>
      </c>
      <c r="E6" s="41" t="s">
        <v>98</v>
      </c>
      <c r="G6" s="29"/>
      <c r="H6" s="29"/>
      <c r="I6" s="41"/>
      <c r="J6" s="41"/>
    </row>
    <row r="7" spans="1:10" x14ac:dyDescent="0.3">
      <c r="A7" s="76" t="s">
        <v>78</v>
      </c>
      <c r="B7" s="77" t="s">
        <v>79</v>
      </c>
      <c r="C7" s="41" t="s">
        <v>67</v>
      </c>
      <c r="E7" s="41" t="s">
        <v>114</v>
      </c>
      <c r="G7" s="29"/>
      <c r="H7" s="29"/>
      <c r="I7" s="41"/>
      <c r="J7" s="41"/>
    </row>
    <row r="8" spans="1:10" ht="15" customHeight="1" x14ac:dyDescent="0.3">
      <c r="A8" s="76" t="s">
        <v>80</v>
      </c>
      <c r="B8" s="77" t="s">
        <v>81</v>
      </c>
      <c r="C8" s="41" t="s">
        <v>67</v>
      </c>
      <c r="E8" s="41" t="s">
        <v>99</v>
      </c>
      <c r="G8" s="29"/>
      <c r="H8" s="29"/>
      <c r="I8" s="41"/>
      <c r="J8" s="41"/>
    </row>
    <row r="9" spans="1:10" x14ac:dyDescent="0.3">
      <c r="A9" s="76" t="s">
        <v>82</v>
      </c>
      <c r="B9" s="77" t="s">
        <v>83</v>
      </c>
      <c r="C9" s="41" t="s">
        <v>67</v>
      </c>
      <c r="E9" s="41" t="s">
        <v>112</v>
      </c>
      <c r="F9" s="50"/>
      <c r="G9" s="29"/>
      <c r="H9" s="29"/>
    </row>
    <row r="10" spans="1:10" x14ac:dyDescent="0.3">
      <c r="A10" s="76" t="s">
        <v>86</v>
      </c>
      <c r="B10" s="77" t="s">
        <v>87</v>
      </c>
      <c r="C10" s="41" t="s">
        <v>67</v>
      </c>
      <c r="E10" s="41" t="s">
        <v>101</v>
      </c>
      <c r="F10" s="50"/>
      <c r="G10" s="29"/>
      <c r="H10" s="29"/>
    </row>
    <row r="11" spans="1:10" x14ac:dyDescent="0.3">
      <c r="A11" s="76" t="s">
        <v>88</v>
      </c>
      <c r="B11" s="77" t="s">
        <v>89</v>
      </c>
      <c r="C11" s="41" t="s">
        <v>67</v>
      </c>
      <c r="E11" s="41" t="s">
        <v>97</v>
      </c>
      <c r="F11" s="50"/>
      <c r="G11" s="29"/>
      <c r="H11" s="29"/>
    </row>
    <row r="12" spans="1:10" x14ac:dyDescent="0.3">
      <c r="A12" s="76"/>
      <c r="B12" s="77"/>
      <c r="F12" s="50"/>
      <c r="G12" s="29"/>
      <c r="H12" s="29"/>
    </row>
    <row r="13" spans="1:10" x14ac:dyDescent="0.3">
      <c r="A13" s="76" t="s">
        <v>85</v>
      </c>
      <c r="B13" s="41" t="s">
        <v>103</v>
      </c>
      <c r="C13" s="41" t="s">
        <v>69</v>
      </c>
      <c r="E13" s="41" t="s">
        <v>113</v>
      </c>
      <c r="F13" s="50"/>
      <c r="G13" s="29"/>
      <c r="H13" s="29"/>
    </row>
    <row r="14" spans="1:10" x14ac:dyDescent="0.3">
      <c r="A14" s="76" t="s">
        <v>84</v>
      </c>
      <c r="B14" s="41" t="s">
        <v>104</v>
      </c>
      <c r="C14" s="41" t="s">
        <v>69</v>
      </c>
      <c r="E14" s="41" t="s">
        <v>100</v>
      </c>
      <c r="F14" s="50"/>
      <c r="G14" s="29"/>
      <c r="H14" s="29"/>
    </row>
    <row r="15" spans="1:10" x14ac:dyDescent="0.3">
      <c r="A15" s="76"/>
      <c r="B15" s="41"/>
      <c r="F15" s="50"/>
      <c r="G15" s="29"/>
      <c r="H15" s="29"/>
    </row>
    <row r="16" spans="1:10" x14ac:dyDescent="0.3">
      <c r="A16" s="76" t="s">
        <v>90</v>
      </c>
      <c r="B16" s="41" t="s">
        <v>106</v>
      </c>
      <c r="C16" s="41" t="s">
        <v>66</v>
      </c>
      <c r="F16" s="50"/>
      <c r="G16" s="29"/>
      <c r="H16" s="29"/>
    </row>
    <row r="17" spans="1:8" x14ac:dyDescent="0.3">
      <c r="A17" s="76" t="s">
        <v>91</v>
      </c>
      <c r="B17" s="41" t="s">
        <v>105</v>
      </c>
      <c r="C17" s="41" t="s">
        <v>66</v>
      </c>
      <c r="F17" s="50"/>
      <c r="G17" s="29"/>
      <c r="H17" s="29"/>
    </row>
    <row r="18" spans="1:8" x14ac:dyDescent="0.3">
      <c r="A18" s="76" t="s">
        <v>92</v>
      </c>
      <c r="B18" s="41" t="s">
        <v>102</v>
      </c>
      <c r="C18" s="41" t="s">
        <v>66</v>
      </c>
      <c r="F18" s="51"/>
      <c r="G18" s="29"/>
      <c r="H18" s="29"/>
    </row>
    <row r="19" spans="1:8" x14ac:dyDescent="0.3">
      <c r="A19" s="76" t="s">
        <v>93</v>
      </c>
      <c r="B19" s="41" t="s">
        <v>107</v>
      </c>
      <c r="C19" s="41" t="s">
        <v>66</v>
      </c>
      <c r="F19" s="50"/>
      <c r="G19" s="29"/>
      <c r="H19" s="29"/>
    </row>
    <row r="20" spans="1:8" x14ac:dyDescent="0.3">
      <c r="A20" s="76" t="s">
        <v>94</v>
      </c>
      <c r="B20" s="41" t="s">
        <v>108</v>
      </c>
      <c r="C20" s="41" t="s">
        <v>66</v>
      </c>
      <c r="F20" s="50"/>
      <c r="G20" s="29"/>
      <c r="H20" s="29"/>
    </row>
    <row r="21" spans="1:8" x14ac:dyDescent="0.3">
      <c r="A21" s="76" t="s">
        <v>95</v>
      </c>
      <c r="B21" s="41" t="s">
        <v>109</v>
      </c>
      <c r="C21" s="41" t="s">
        <v>66</v>
      </c>
      <c r="F21" s="50"/>
      <c r="G21" s="29"/>
      <c r="H21" s="29"/>
    </row>
    <row r="22" spans="1:8" x14ac:dyDescent="0.3">
      <c r="A22" s="76" t="s">
        <v>96</v>
      </c>
      <c r="B22" s="41" t="s">
        <v>110</v>
      </c>
      <c r="C22" s="41" t="s">
        <v>66</v>
      </c>
      <c r="F22" s="50"/>
      <c r="G22" s="29"/>
      <c r="H22" s="29"/>
    </row>
    <row r="23" spans="1:8" x14ac:dyDescent="0.3">
      <c r="A23" s="41"/>
      <c r="B23" s="41"/>
      <c r="F23" s="50"/>
      <c r="G23" s="29"/>
      <c r="H23" s="29"/>
    </row>
    <row r="24" spans="1:8" x14ac:dyDescent="0.3">
      <c r="A24" s="41"/>
      <c r="B24" s="41"/>
      <c r="F24" s="50"/>
      <c r="G24" s="29"/>
      <c r="H24" s="29"/>
    </row>
    <row r="25" spans="1:8" x14ac:dyDescent="0.3">
      <c r="A25" s="41"/>
      <c r="B25" s="41"/>
      <c r="F25" s="50"/>
      <c r="G25" s="29"/>
      <c r="H25" s="29"/>
    </row>
    <row r="26" spans="1:8" x14ac:dyDescent="0.3">
      <c r="A26" s="41"/>
      <c r="B26" s="41"/>
      <c r="F26" s="50"/>
      <c r="G26" s="29"/>
      <c r="H26" s="29"/>
    </row>
    <row r="27" spans="1:8" x14ac:dyDescent="0.3">
      <c r="A27" s="41"/>
      <c r="B27" s="41"/>
      <c r="F27" s="50"/>
      <c r="G27" s="29"/>
      <c r="H27" s="29"/>
    </row>
    <row r="28" spans="1:8" x14ac:dyDescent="0.3">
      <c r="A28" s="49"/>
      <c r="E28" s="50"/>
      <c r="F28" s="50"/>
      <c r="G28" s="29"/>
      <c r="H28" s="29"/>
    </row>
    <row r="29" spans="1:8" x14ac:dyDescent="0.3">
      <c r="A29" s="49"/>
      <c r="E29" s="50"/>
      <c r="F29" s="50"/>
      <c r="G29" s="29"/>
      <c r="H29" s="29"/>
    </row>
    <row r="30" spans="1:8" x14ac:dyDescent="0.3">
      <c r="A30" s="49"/>
      <c r="E30" s="50"/>
      <c r="F30" s="50"/>
      <c r="G30" s="29"/>
      <c r="H30" s="29"/>
    </row>
    <row r="31" spans="1:8" x14ac:dyDescent="0.3">
      <c r="A31" s="49"/>
      <c r="E31" s="50"/>
      <c r="F31" s="50"/>
      <c r="G31" s="29"/>
      <c r="H31" s="29"/>
    </row>
    <row r="32" spans="1:8" x14ac:dyDescent="0.3">
      <c r="A32" s="49"/>
      <c r="E32" s="50"/>
      <c r="F32" s="50"/>
      <c r="G32" s="29"/>
      <c r="H32" s="29"/>
    </row>
    <row r="33" spans="1:8" x14ac:dyDescent="0.3">
      <c r="A33" s="49"/>
      <c r="E33" s="50"/>
      <c r="F33" s="50"/>
      <c r="G33" s="29"/>
      <c r="H33" s="29"/>
    </row>
    <row r="34" spans="1:8" x14ac:dyDescent="0.3">
      <c r="A34" s="49"/>
      <c r="E34" s="50"/>
      <c r="F34" s="50"/>
      <c r="G34" s="29"/>
      <c r="H34" s="29"/>
    </row>
    <row r="35" spans="1:8" x14ac:dyDescent="0.3">
      <c r="A35" s="49"/>
      <c r="E35" s="50"/>
      <c r="F35" s="50"/>
      <c r="G35" s="29"/>
      <c r="H35" s="29"/>
    </row>
    <row r="36" spans="1:8" x14ac:dyDescent="0.3">
      <c r="A36" s="49"/>
      <c r="E36" s="50"/>
      <c r="F36" s="50"/>
      <c r="G36" s="50"/>
    </row>
    <row r="37" spans="1:8" x14ac:dyDescent="0.3">
      <c r="A37" s="49"/>
      <c r="E37" s="50"/>
      <c r="F37" s="50"/>
      <c r="G37" s="50"/>
    </row>
    <row r="38" spans="1:8" x14ac:dyDescent="0.3">
      <c r="A38" s="52"/>
      <c r="E38" s="50"/>
      <c r="F38" s="53"/>
      <c r="G38" s="50"/>
    </row>
    <row r="39" spans="1:8" x14ac:dyDescent="0.3">
      <c r="A39" s="52"/>
      <c r="E39" s="50"/>
      <c r="F39" s="53"/>
      <c r="G39" s="50"/>
    </row>
    <row r="40" spans="1:8" x14ac:dyDescent="0.3">
      <c r="A40" s="52"/>
      <c r="E40" s="50"/>
      <c r="F40" s="54"/>
      <c r="G40" s="50"/>
    </row>
    <row r="41" spans="1:8" x14ac:dyDescent="0.3">
      <c r="A41" s="49"/>
      <c r="E41" s="50"/>
      <c r="F41" s="53"/>
      <c r="G41" s="50"/>
    </row>
    <row r="42" spans="1:8" x14ac:dyDescent="0.3">
      <c r="A42" s="49"/>
      <c r="E42" s="50"/>
      <c r="F42" s="53"/>
      <c r="G42" s="50"/>
    </row>
    <row r="43" spans="1:8" x14ac:dyDescent="0.3">
      <c r="A43" s="55"/>
      <c r="E43" s="50"/>
      <c r="F43" s="50"/>
      <c r="G43" s="50"/>
    </row>
    <row r="44" spans="1:8" x14ac:dyDescent="0.3">
      <c r="A44" s="55"/>
      <c r="E44" s="50"/>
      <c r="F44" s="50"/>
      <c r="G44" s="50"/>
    </row>
    <row r="45" spans="1:8" x14ac:dyDescent="0.3">
      <c r="A45" s="55"/>
      <c r="E45" s="50"/>
      <c r="F45" s="50"/>
      <c r="G45" s="50"/>
    </row>
    <row r="46" spans="1:8" x14ac:dyDescent="0.3">
      <c r="A46" s="55"/>
      <c r="E46" s="50"/>
      <c r="F46" s="50"/>
      <c r="G46" s="50"/>
    </row>
    <row r="47" spans="1:8" x14ac:dyDescent="0.3">
      <c r="A47" s="55"/>
      <c r="C47" s="42"/>
      <c r="E47" s="50"/>
      <c r="F47" s="51"/>
      <c r="G47" s="50"/>
    </row>
    <row r="48" spans="1:8" x14ac:dyDescent="0.3">
      <c r="A48" s="55"/>
      <c r="C48" s="42"/>
      <c r="E48" s="50"/>
      <c r="F48" s="50"/>
      <c r="G48" s="50"/>
    </row>
    <row r="49" spans="1:7" x14ac:dyDescent="0.3">
      <c r="A49" s="55"/>
      <c r="C49" s="42"/>
      <c r="E49" s="50"/>
      <c r="F49" s="50"/>
      <c r="G49" s="50"/>
    </row>
    <row r="50" spans="1:7" x14ac:dyDescent="0.3">
      <c r="A50" s="49"/>
      <c r="C50" s="42"/>
      <c r="E50" s="50"/>
      <c r="F50" s="50"/>
      <c r="G50" s="50"/>
    </row>
    <row r="51" spans="1:7" x14ac:dyDescent="0.3">
      <c r="A51" s="49"/>
      <c r="C51" s="42"/>
    </row>
    <row r="52" spans="1:7" x14ac:dyDescent="0.3">
      <c r="C52" s="42"/>
    </row>
    <row r="53" spans="1:7" x14ac:dyDescent="0.3">
      <c r="C53" s="42"/>
    </row>
    <row r="54" spans="1:7" x14ac:dyDescent="0.3">
      <c r="C54" s="42"/>
    </row>
    <row r="55" spans="1:7" x14ac:dyDescent="0.3">
      <c r="C55" s="42"/>
    </row>
    <row r="56" spans="1:7" x14ac:dyDescent="0.3">
      <c r="C56" s="42"/>
    </row>
    <row r="57" spans="1:7" x14ac:dyDescent="0.3">
      <c r="C57" s="42"/>
    </row>
    <row r="58" spans="1:7" x14ac:dyDescent="0.3">
      <c r="C58" s="42"/>
    </row>
    <row r="59" spans="1:7" x14ac:dyDescent="0.3">
      <c r="C59" s="42"/>
    </row>
    <row r="60" spans="1:7" x14ac:dyDescent="0.3">
      <c r="C60" s="42"/>
    </row>
    <row r="61" spans="1:7" x14ac:dyDescent="0.3">
      <c r="C61" s="42"/>
    </row>
    <row r="62" spans="1:7" x14ac:dyDescent="0.3">
      <c r="C62" s="42"/>
    </row>
    <row r="63" spans="1:7" x14ac:dyDescent="0.3">
      <c r="C63" s="42"/>
    </row>
    <row r="64" spans="1:7" x14ac:dyDescent="0.3">
      <c r="C64" s="42"/>
    </row>
    <row r="65" spans="3:3" x14ac:dyDescent="0.3">
      <c r="C65" s="42"/>
    </row>
    <row r="66" spans="3:3" x14ac:dyDescent="0.3">
      <c r="C66" s="42"/>
    </row>
    <row r="67" spans="3:3" x14ac:dyDescent="0.3">
      <c r="C67" s="42"/>
    </row>
    <row r="68" spans="3:3" x14ac:dyDescent="0.3">
      <c r="C68" s="42"/>
    </row>
    <row r="69" spans="3:3" x14ac:dyDescent="0.3">
      <c r="C69" s="42"/>
    </row>
    <row r="70" spans="3:3" x14ac:dyDescent="0.3">
      <c r="C70" s="42"/>
    </row>
    <row r="71" spans="3:3" x14ac:dyDescent="0.3">
      <c r="C71" s="42"/>
    </row>
    <row r="72" spans="3:3" x14ac:dyDescent="0.3">
      <c r="C72" s="42"/>
    </row>
    <row r="73" spans="3:3" x14ac:dyDescent="0.3">
      <c r="C73" s="42"/>
    </row>
    <row r="74" spans="3:3" x14ac:dyDescent="0.3">
      <c r="C74" s="42"/>
    </row>
    <row r="75" spans="3:3" x14ac:dyDescent="0.3">
      <c r="C75" s="42"/>
    </row>
    <row r="76" spans="3:3" x14ac:dyDescent="0.3">
      <c r="C76" s="42"/>
    </row>
    <row r="77" spans="3:3" x14ac:dyDescent="0.3">
      <c r="C77" s="42"/>
    </row>
    <row r="78" spans="3:3" x14ac:dyDescent="0.3">
      <c r="C78" s="42"/>
    </row>
    <row r="79" spans="3:3" x14ac:dyDescent="0.3">
      <c r="C79" s="42"/>
    </row>
    <row r="196" spans="3:3" x14ac:dyDescent="0.3">
      <c r="C196" s="41" t="s">
        <v>29</v>
      </c>
    </row>
  </sheetData>
  <sheetProtection insertRows="0" deleteRows="0" selectLockedCells="1"/>
  <conditionalFormatting sqref="G36:G49">
    <cfRule type="containsText" dxfId="11" priority="16" operator="containsText" text="New Tag Required">
      <formula>NOT(ISERROR(SEARCH("New Tag Required",G36)))</formula>
    </cfRule>
  </conditionalFormatting>
  <conditionalFormatting sqref="D46:D95">
    <cfRule type="containsText" dxfId="10" priority="15" operator="containsText" text="Yes">
      <formula>NOT(ISERROR(SEARCH("Yes",D46)))</formula>
    </cfRule>
  </conditionalFormatting>
  <conditionalFormatting sqref="H36:H95 H196:H417">
    <cfRule type="containsText" dxfId="9" priority="14" operator="containsText" text="New Sign Required">
      <formula>NOT(ISERROR(SEARCH("New Sign Required",H36)))</formula>
    </cfRule>
  </conditionalFormatting>
  <conditionalFormatting sqref="G36:G95">
    <cfRule type="containsText" dxfId="8" priority="13" operator="containsText" text="Action Required">
      <formula>NOT(ISERROR(SEARCH("Action Required",G36)))</formula>
    </cfRule>
  </conditionalFormatting>
  <conditionalFormatting sqref="H36:H95">
    <cfRule type="containsText" dxfId="7" priority="12" operator="containsText" text="Action Required">
      <formula>NOT(ISERROR(SEARCH("Action Required",H36)))</formula>
    </cfRule>
  </conditionalFormatting>
  <conditionalFormatting sqref="D96:D195">
    <cfRule type="containsText" dxfId="6" priority="7" operator="containsText" text="Yes">
      <formula>NOT(ISERROR(SEARCH("Yes",D96)))</formula>
    </cfRule>
  </conditionalFormatting>
  <conditionalFormatting sqref="H96:H195">
    <cfRule type="containsText" dxfId="5" priority="6" operator="containsText" text="New Sign Required">
      <formula>NOT(ISERROR(SEARCH("New Sign Required",H96)))</formula>
    </cfRule>
  </conditionalFormatting>
  <conditionalFormatting sqref="G96:G195">
    <cfRule type="containsText" dxfId="4" priority="5" operator="containsText" text="Action Required">
      <formula>NOT(ISERROR(SEARCH("Action Required",G96)))</formula>
    </cfRule>
  </conditionalFormatting>
  <conditionalFormatting sqref="H96:H195">
    <cfRule type="containsText" dxfId="3" priority="4" operator="containsText" text="Action Required">
      <formula>NOT(ISERROR(SEARCH("Action Required",H96)))</formula>
    </cfRule>
  </conditionalFormatting>
  <conditionalFormatting sqref="H1:H4 H36:H1048576 G6:G35 A4">
    <cfRule type="containsText" dxfId="2" priority="2" operator="containsText" text="Remove Old Sign">
      <formula>NOT(ISERROR(SEARCH("Remove Old Sign",A1)))</formula>
    </cfRule>
    <cfRule type="containsText" dxfId="1" priority="3" operator="containsText" text="Move Sign to New Location">
      <formula>NOT(ISERROR(SEARCH("Move Sign to New Location",A1)))</formula>
    </cfRule>
  </conditionalFormatting>
  <conditionalFormatting sqref="G36:G1048576 F5:F8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6:D70">
      <formula1>YesNo</formula1>
    </dataValidation>
    <dataValidation type="list" allowBlank="1" showInputMessage="1" showErrorMessage="1" sqref="H196:H400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C47:C195</xm:sqref>
        </x14:dataValidation>
        <x14:dataValidation type="list" allowBlank="1" showInputMessage="1" showErrorMessage="1">
          <x14:formula1>
            <xm:f>[1]Lookup!#REF!</xm:f>
          </x14:formula1>
          <xm:sqref>G36:H195</xm:sqref>
        </x14:dataValidation>
        <x14:dataValidation type="list" allowBlank="1" showInputMessage="1" showErrorMessage="1">
          <x14:formula1>
            <xm:f>Lookup!$G$1:$G$5</xm:f>
          </x14:formula1>
          <xm:sqref>C6:C11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8" sqref="D8"/>
    </sheetView>
  </sheetViews>
  <sheetFormatPr defaultRowHeight="14.4" x14ac:dyDescent="0.3"/>
  <cols>
    <col min="1" max="1" width="17.44140625" style="1" customWidth="1"/>
    <col min="2" max="2" width="9.109375" style="1"/>
    <col min="3" max="3" width="15.8867187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3">
      <c r="C6" t="s">
        <v>59</v>
      </c>
      <c r="D6" s="8" t="s">
        <v>57</v>
      </c>
      <c r="E6" s="7" t="s">
        <v>33</v>
      </c>
    </row>
    <row r="7" spans="1:7" x14ac:dyDescent="0.3">
      <c r="C7" t="s">
        <v>74</v>
      </c>
      <c r="E7" s="7" t="s">
        <v>28</v>
      </c>
    </row>
    <row r="8" spans="1:7" x14ac:dyDescent="0.3">
      <c r="E8" s="7" t="s">
        <v>72</v>
      </c>
    </row>
    <row r="9" spans="1:7" x14ac:dyDescent="0.3">
      <c r="E9" s="7" t="s">
        <v>30</v>
      </c>
    </row>
    <row r="10" spans="1:7" s="1" customFormat="1" x14ac:dyDescent="0.3">
      <c r="E10" s="36" t="s">
        <v>49</v>
      </c>
    </row>
    <row r="11" spans="1:7" x14ac:dyDescent="0.3">
      <c r="E11" s="36" t="s">
        <v>32</v>
      </c>
    </row>
    <row r="12" spans="1:7" x14ac:dyDescent="0.3">
      <c r="E12" s="36" t="s">
        <v>20</v>
      </c>
    </row>
    <row r="13" spans="1:7" x14ac:dyDescent="0.3">
      <c r="E13" s="36" t="s">
        <v>24</v>
      </c>
    </row>
    <row r="14" spans="1:7" x14ac:dyDescent="0.3">
      <c r="E14" s="36" t="s">
        <v>52</v>
      </c>
    </row>
    <row r="15" spans="1:7" x14ac:dyDescent="0.3">
      <c r="E15" s="36" t="s">
        <v>50</v>
      </c>
    </row>
    <row r="16" spans="1:7" x14ac:dyDescent="0.3">
      <c r="E16" s="36" t="s">
        <v>22</v>
      </c>
    </row>
    <row r="17" spans="1:7" x14ac:dyDescent="0.3">
      <c r="E17" s="36" t="s">
        <v>26</v>
      </c>
    </row>
    <row r="18" spans="1:7" x14ac:dyDescent="0.3">
      <c r="E18" s="36" t="s">
        <v>23</v>
      </c>
    </row>
    <row r="19" spans="1:7" x14ac:dyDescent="0.3">
      <c r="E19" s="36" t="s">
        <v>25</v>
      </c>
    </row>
    <row r="20" spans="1:7" x14ac:dyDescent="0.3">
      <c r="A20" s="35"/>
      <c r="B20" s="35"/>
      <c r="C20" s="35"/>
      <c r="D20" s="35"/>
      <c r="E20" s="7"/>
      <c r="F20" s="35"/>
      <c r="G20" s="35"/>
    </row>
    <row r="21" spans="1:7" x14ac:dyDescent="0.3">
      <c r="A21" s="35"/>
      <c r="B21" s="35"/>
      <c r="C21" s="35"/>
      <c r="D21" s="35"/>
      <c r="F21" s="35"/>
      <c r="G21" s="35"/>
    </row>
    <row r="22" spans="1:7" x14ac:dyDescent="0.3">
      <c r="A22" s="35"/>
      <c r="B22" s="35"/>
      <c r="C22" s="35"/>
      <c r="D22" s="35"/>
      <c r="F22" s="35"/>
      <c r="G22" s="35"/>
    </row>
    <row r="23" spans="1:7" x14ac:dyDescent="0.3">
      <c r="A23" s="35"/>
      <c r="B23" s="35"/>
      <c r="C23" s="35"/>
      <c r="D23" s="35"/>
      <c r="F23" s="35"/>
      <c r="G23" s="35"/>
    </row>
    <row r="24" spans="1:7" x14ac:dyDescent="0.3">
      <c r="A24" s="35"/>
      <c r="B24" s="35"/>
      <c r="C24" s="35"/>
      <c r="D24" s="35"/>
      <c r="F24" s="35"/>
      <c r="G24" s="35"/>
    </row>
    <row r="25" spans="1:7" x14ac:dyDescent="0.3">
      <c r="A25" s="35"/>
      <c r="B25" s="35"/>
      <c r="C25" s="35"/>
      <c r="D25" s="35"/>
      <c r="F25" s="35"/>
      <c r="G25" s="35"/>
    </row>
    <row r="26" spans="1:7" x14ac:dyDescent="0.3">
      <c r="A26" s="35"/>
      <c r="B26" s="35"/>
      <c r="C26" s="35"/>
      <c r="D26" s="35"/>
      <c r="F26" s="35"/>
      <c r="G26" s="35"/>
    </row>
    <row r="27" spans="1:7" x14ac:dyDescent="0.3">
      <c r="A27" s="35"/>
      <c r="B27" s="35"/>
      <c r="C27" s="35"/>
      <c r="D27" s="35"/>
      <c r="F27" s="35"/>
      <c r="G27" s="35"/>
    </row>
    <row r="28" spans="1:7" x14ac:dyDescent="0.3">
      <c r="A28" s="35"/>
      <c r="B28" s="35"/>
      <c r="C28" s="35"/>
      <c r="D28" s="35"/>
      <c r="F28" s="35"/>
      <c r="G28" s="35"/>
    </row>
    <row r="29" spans="1:7" x14ac:dyDescent="0.3">
      <c r="A29" s="35"/>
      <c r="B29" s="35"/>
      <c r="C29" s="35"/>
      <c r="D29" s="35"/>
      <c r="F29" s="35"/>
      <c r="G29" s="35"/>
    </row>
    <row r="30" spans="1:7" x14ac:dyDescent="0.3">
      <c r="A30" s="35"/>
      <c r="B30" s="35"/>
      <c r="C30" s="35"/>
      <c r="D30" s="35"/>
      <c r="F30" s="35"/>
      <c r="G30" s="35"/>
    </row>
    <row r="31" spans="1:7" x14ac:dyDescent="0.3">
      <c r="A31" s="35"/>
      <c r="B31" s="35"/>
      <c r="C31" s="35"/>
      <c r="D31" s="35"/>
      <c r="F31" s="35"/>
      <c r="G31" s="35"/>
    </row>
    <row r="32" spans="1:7" x14ac:dyDescent="0.3">
      <c r="A32" s="35"/>
      <c r="B32" s="35"/>
      <c r="C32" s="35"/>
      <c r="D32" s="35"/>
      <c r="F32" s="35"/>
      <c r="G32" s="35"/>
    </row>
    <row r="33" spans="1:7" x14ac:dyDescent="0.3">
      <c r="A33" s="35"/>
      <c r="B33" s="35"/>
      <c r="C33" s="35"/>
      <c r="D33" s="35"/>
      <c r="F33" s="35"/>
      <c r="G33" s="35"/>
    </row>
    <row r="34" spans="1:7" x14ac:dyDescent="0.3">
      <c r="A34" s="35"/>
      <c r="B34" s="35"/>
      <c r="C34" s="35"/>
      <c r="D34" s="35"/>
      <c r="F34" s="35"/>
      <c r="G34" s="35"/>
    </row>
    <row r="35" spans="1:7" x14ac:dyDescent="0.3">
      <c r="A35" s="35"/>
      <c r="B35" s="35"/>
      <c r="C35" s="35"/>
      <c r="D35" s="35"/>
      <c r="F35" s="35"/>
      <c r="G35" s="35"/>
    </row>
    <row r="36" spans="1:7" x14ac:dyDescent="0.3">
      <c r="A36" s="35"/>
      <c r="B36" s="35"/>
      <c r="C36" s="35"/>
      <c r="D36" s="35"/>
      <c r="F36" s="35"/>
      <c r="G36" s="35"/>
    </row>
    <row r="37" spans="1:7" x14ac:dyDescent="0.3">
      <c r="A37" s="35"/>
      <c r="B37" s="35"/>
      <c r="C37" s="35"/>
      <c r="D37" s="35"/>
      <c r="F37" s="35"/>
      <c r="G37" s="35"/>
    </row>
    <row r="38" spans="1:7" x14ac:dyDescent="0.3">
      <c r="A38" s="35"/>
      <c r="B38" s="35"/>
      <c r="C38" s="35"/>
      <c r="D38" s="35"/>
      <c r="F38" s="35"/>
      <c r="G38" s="35"/>
    </row>
    <row r="39" spans="1:7" x14ac:dyDescent="0.3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3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3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3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3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3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3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3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3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3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3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3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3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3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3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3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3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3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3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3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3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3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3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3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3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3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3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3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3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3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3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3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3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3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3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3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3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3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3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3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3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3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3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3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3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3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3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3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3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3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3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3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3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3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3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3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3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3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3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3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3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3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3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3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3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3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3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3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3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3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3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3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3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3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3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3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3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3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3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3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3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3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3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3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3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3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3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3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3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3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3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3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3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3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3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3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3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3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3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3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3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3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3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3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3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3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3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3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3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3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3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  <c r="C290" s="1"/>
    </row>
    <row r="291" spans="1:3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  <c r="C291" s="1"/>
    </row>
    <row r="292" spans="1:3" x14ac:dyDescent="0.3">
      <c r="A292" s="2" t="str">
        <f>([3]UKBuilding_List!A292)</f>
        <v>0487</v>
      </c>
      <c r="B292" s="3" t="str">
        <f>VLOOKUP(A292,[3]UKBuilding_List!$A$1:$D$376,3,FALSE)</f>
        <v>518 Oldham Ct</v>
      </c>
      <c r="C292" s="1"/>
    </row>
    <row r="293" spans="1:3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  <c r="C293" s="1"/>
    </row>
    <row r="294" spans="1:3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  <c r="C294" s="1"/>
    </row>
    <row r="295" spans="1:3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  <c r="C295" s="1"/>
    </row>
    <row r="296" spans="1:3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  <c r="C296" s="1"/>
    </row>
    <row r="297" spans="1:3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  <c r="C297" s="1"/>
    </row>
    <row r="298" spans="1:3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  <c r="C298" s="1"/>
    </row>
    <row r="299" spans="1:3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  <c r="C299" s="1"/>
    </row>
    <row r="300" spans="1:3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  <c r="C300" s="1"/>
    </row>
    <row r="301" spans="1:3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  <c r="C301" s="1"/>
    </row>
    <row r="302" spans="1:3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  <c r="C302" s="1"/>
    </row>
    <row r="303" spans="1:3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  <c r="C303" s="1"/>
    </row>
    <row r="304" spans="1:3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  <c r="C304" s="1"/>
    </row>
    <row r="305" spans="1:3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  <c r="C305" s="1"/>
    </row>
    <row r="306" spans="1:3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  <c r="C306" s="1"/>
    </row>
    <row r="307" spans="1:3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  <c r="C307" s="1"/>
    </row>
    <row r="308" spans="1:3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  <c r="C308" s="1"/>
    </row>
    <row r="309" spans="1:3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  <c r="C309" s="1"/>
    </row>
    <row r="310" spans="1:3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  <c r="C310" s="1"/>
    </row>
    <row r="311" spans="1:3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  <c r="C311" s="1"/>
    </row>
    <row r="312" spans="1:3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  <c r="C312" s="1"/>
    </row>
    <row r="313" spans="1:3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  <c r="C313" s="1"/>
    </row>
    <row r="314" spans="1:3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  <c r="C314" s="1"/>
    </row>
    <row r="315" spans="1:3" x14ac:dyDescent="0.3">
      <c r="A315" s="2" t="str">
        <f>([3]UKBuilding_List!A315)</f>
        <v>0592</v>
      </c>
      <c r="B315" s="3" t="str">
        <f>VLOOKUP(A315,[3]UKBuilding_List!$A$1:$D$376,3,FALSE)</f>
        <v>Storage Shed</v>
      </c>
      <c r="C315" s="1"/>
    </row>
    <row r="316" spans="1:3" x14ac:dyDescent="0.3">
      <c r="A316" s="2" t="str">
        <f>([3]UKBuilding_List!A316)</f>
        <v>0596</v>
      </c>
      <c r="B316" s="3" t="str">
        <f>VLOOKUP(A316,[3]UKBuilding_List!$A$1:$D$376,3,FALSE)</f>
        <v>Bio-Pharm (BP)</v>
      </c>
      <c r="C316" s="1"/>
    </row>
    <row r="317" spans="1:3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  <c r="C317" s="1"/>
    </row>
    <row r="318" spans="1:3" x14ac:dyDescent="0.3">
      <c r="A318" s="2" t="str">
        <f>([3]UKBuilding_List!A318)</f>
        <v>0602</v>
      </c>
      <c r="B318" s="3" t="str">
        <f>VLOOKUP(A318,[3]UKBuilding_List!$A$1:$D$376,3,FALSE)</f>
        <v>Pavilion A</v>
      </c>
      <c r="C318" s="1"/>
    </row>
    <row r="319" spans="1:3" x14ac:dyDescent="0.3">
      <c r="A319" s="2" t="str">
        <f>([3]UKBuilding_List!A319)</f>
        <v>0604</v>
      </c>
      <c r="B319" s="3" t="str">
        <f>VLOOKUP(A319,[3]UKBuilding_List!$A$1:$D$376,3,FALSE)</f>
        <v>Joe Craft Center</v>
      </c>
      <c r="C319" s="1"/>
    </row>
    <row r="320" spans="1:3" x14ac:dyDescent="0.3">
      <c r="A320" s="2" t="str">
        <f>([3]UKBuilding_List!A320)</f>
        <v>0607</v>
      </c>
      <c r="B320" s="3" t="str">
        <f>VLOOKUP(A320,[3]UKBuilding_List!$A$1:$D$376,3,FALSE)</f>
        <v>788 Press Avenue</v>
      </c>
      <c r="C320" s="1"/>
    </row>
    <row r="321" spans="1:3" x14ac:dyDescent="0.3">
      <c r="A321" s="2" t="str">
        <f>([3]UKBuilding_List!A321)</f>
        <v>0608</v>
      </c>
      <c r="B321" s="3" t="str">
        <f>VLOOKUP(A321,[3]UKBuilding_List!$A$1:$D$376,3,FALSE)</f>
        <v>792 Press Avenue</v>
      </c>
      <c r="C321" s="1"/>
    </row>
    <row r="322" spans="1:3" x14ac:dyDescent="0.3">
      <c r="A322" s="2" t="str">
        <f>([3]UKBuilding_List!A322)</f>
        <v>0609</v>
      </c>
      <c r="B322" s="3" t="str">
        <f>VLOOKUP(A322,[3]UKBuilding_List!$A$1:$D$376,3,FALSE)</f>
        <v>796 Press Avenue</v>
      </c>
      <c r="C322" s="1"/>
    </row>
    <row r="323" spans="1:3" x14ac:dyDescent="0.3">
      <c r="A323" s="2" t="str">
        <f>([3]UKBuilding_List!A323)</f>
        <v>0610</v>
      </c>
      <c r="B323" s="3" t="str">
        <f>VLOOKUP(A323,[3]UKBuilding_List!$A$1:$D$376,3,FALSE)</f>
        <v>800 Press Avenue</v>
      </c>
      <c r="C323" s="1"/>
    </row>
    <row r="324" spans="1:3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  <c r="C324" s="1"/>
    </row>
    <row r="325" spans="1:3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  <c r="C325" s="1"/>
    </row>
    <row r="326" spans="1:3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  <c r="C326" s="1"/>
    </row>
    <row r="327" spans="1:3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  <c r="C327" s="1"/>
    </row>
    <row r="328" spans="1:3" x14ac:dyDescent="0.3">
      <c r="A328" s="2" t="str">
        <f>([3]UKBuilding_List!A328)</f>
        <v>0617</v>
      </c>
      <c r="B328" s="3" t="str">
        <f>VLOOKUP(A328,[3]UKBuilding_List!$A$1:$D$376,3,FALSE)</f>
        <v>118 Conn Terrace</v>
      </c>
      <c r="C328" s="1"/>
    </row>
    <row r="329" spans="1:3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  <c r="C329" s="1"/>
    </row>
    <row r="330" spans="1:3" x14ac:dyDescent="0.3">
      <c r="A330" s="2" t="str">
        <f>([3]UKBuilding_List!A330)</f>
        <v>0624</v>
      </c>
      <c r="B330" s="3" t="str">
        <f>VLOOKUP(A330,[3]UKBuilding_List!$A$1:$D$376,3,FALSE)</f>
        <v>120 Conn Terrace</v>
      </c>
      <c r="C330" s="1"/>
    </row>
    <row r="331" spans="1:3" x14ac:dyDescent="0.3">
      <c r="A331" s="2" t="str">
        <f>([3]UKBuilding_List!A331)</f>
        <v>0625</v>
      </c>
      <c r="B331" s="3" t="str">
        <f>VLOOKUP(A331,[3]UKBuilding_List!$A$1:$D$376,3,FALSE)</f>
        <v>1105 S. Limestone</v>
      </c>
      <c r="C331" s="1"/>
    </row>
    <row r="332" spans="1:3" x14ac:dyDescent="0.3">
      <c r="A332" s="2" t="str">
        <f>([3]UKBuilding_List!A332)</f>
        <v>0626</v>
      </c>
      <c r="B332" s="3" t="str">
        <f>VLOOKUP(A332,[3]UKBuilding_List!$A$1:$D$376,3,FALSE)</f>
        <v>1119 S. Limestone</v>
      </c>
      <c r="C332" s="1"/>
    </row>
    <row r="333" spans="1:3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  <c r="C333" s="1"/>
    </row>
    <row r="334" spans="1:3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  <c r="C334" s="1"/>
    </row>
    <row r="335" spans="1:3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  <c r="C335" s="1"/>
    </row>
    <row r="336" spans="1:3" x14ac:dyDescent="0.3">
      <c r="A336" s="2" t="str">
        <f>([3]UKBuilding_List!A336)</f>
        <v>0645</v>
      </c>
      <c r="B336" s="3" t="str">
        <f>VLOOKUP(A336,[3]UKBuilding_List!$A$1:$D$376,3,FALSE)</f>
        <v>179 Leader Ave</v>
      </c>
      <c r="C336" s="1"/>
    </row>
    <row r="337" spans="1:3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  <c r="C337" s="1"/>
    </row>
    <row r="338" spans="1:3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  <c r="C338" s="1"/>
    </row>
    <row r="339" spans="1:3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  <c r="C339" s="1"/>
    </row>
    <row r="340" spans="1:3" x14ac:dyDescent="0.3">
      <c r="A340" s="2" t="str">
        <f>([3]UKBuilding_List!A340)</f>
        <v>0651</v>
      </c>
      <c r="B340" s="3" t="str">
        <f>VLOOKUP(A340,[3]UKBuilding_List!$A$1:$D$376,3,FALSE)</f>
        <v>Mandrell Hall</v>
      </c>
      <c r="C340" s="1"/>
    </row>
    <row r="341" spans="1:3" x14ac:dyDescent="0.3">
      <c r="A341" s="2" t="str">
        <f>([3]UKBuilding_List!A341)</f>
        <v>0652</v>
      </c>
      <c r="B341" s="3" t="str">
        <f>VLOOKUP(A341,[3]UKBuilding_List!$A$1:$D$376,3,FALSE)</f>
        <v>Bosworth Hall</v>
      </c>
      <c r="C341" s="1"/>
    </row>
    <row r="342" spans="1:3" x14ac:dyDescent="0.3">
      <c r="A342" s="2" t="str">
        <f>([3]UKBuilding_List!A342)</f>
        <v>0653</v>
      </c>
      <c r="B342" s="3" t="str">
        <f>VLOOKUP(A342,[3]UKBuilding_List!$A$1:$D$376,3,FALSE)</f>
        <v>Sanders Hall</v>
      </c>
      <c r="C342" s="1"/>
    </row>
    <row r="343" spans="1:3" x14ac:dyDescent="0.3">
      <c r="A343" s="2" t="str">
        <f>([3]UKBuilding_List!A343)</f>
        <v>0654</v>
      </c>
      <c r="B343" s="3" t="str">
        <f>VLOOKUP(A343,[3]UKBuilding_List!$A$1:$D$376,3,FALSE)</f>
        <v>Building 100</v>
      </c>
      <c r="C343" s="1"/>
    </row>
    <row r="344" spans="1:3" x14ac:dyDescent="0.3">
      <c r="A344" s="2" t="str">
        <f>([3]UKBuilding_List!A344)</f>
        <v>0655</v>
      </c>
      <c r="B344" s="3" t="str">
        <f>VLOOKUP(A344,[3]UKBuilding_List!$A$1:$D$376,3,FALSE)</f>
        <v>Building 200</v>
      </c>
      <c r="C344" s="1"/>
    </row>
    <row r="345" spans="1:3" x14ac:dyDescent="0.3">
      <c r="A345" s="2" t="str">
        <f>([3]UKBuilding_List!A345)</f>
        <v>0656</v>
      </c>
      <c r="B345" s="3" t="str">
        <f>VLOOKUP(A345,[3]UKBuilding_List!$A$1:$D$376,3,FALSE)</f>
        <v>Building 300</v>
      </c>
      <c r="C345" s="1"/>
    </row>
    <row r="346" spans="1:3" x14ac:dyDescent="0.3">
      <c r="A346" s="2" t="str">
        <f>([3]UKBuilding_List!A346)</f>
        <v>0657</v>
      </c>
      <c r="B346" s="3" t="str">
        <f>VLOOKUP(A346,[3]UKBuilding_List!$A$1:$D$376,3,FALSE)</f>
        <v>Building 400</v>
      </c>
      <c r="C346" s="1"/>
    </row>
    <row r="347" spans="1:3" x14ac:dyDescent="0.3">
      <c r="A347" s="2" t="str">
        <f>([3]UKBuilding_List!A347)</f>
        <v>0658</v>
      </c>
      <c r="B347" s="3" t="str">
        <f>VLOOKUP(A347,[3]UKBuilding_List!$A$1:$D$376,3,FALSE)</f>
        <v>Maintenance Bldg.</v>
      </c>
      <c r="C347" s="1"/>
    </row>
    <row r="348" spans="1:3" x14ac:dyDescent="0.3">
      <c r="A348" s="2" t="str">
        <f>([3]UKBuilding_List!A348)</f>
        <v>0659</v>
      </c>
      <c r="B348" s="3" t="str">
        <f>VLOOKUP(A348,[3]UKBuilding_List!$A$1:$D$376,3,FALSE)</f>
        <v>Gas Building</v>
      </c>
      <c r="C348" s="1"/>
    </row>
    <row r="349" spans="1:3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  <c r="C349" s="1"/>
    </row>
    <row r="350" spans="1:3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  <c r="C350" s="1"/>
    </row>
    <row r="351" spans="1:3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  <c r="C351" s="1"/>
    </row>
    <row r="352" spans="1:3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  <c r="C352" s="1"/>
    </row>
    <row r="353" spans="1:3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  <c r="C353" s="1"/>
    </row>
    <row r="354" spans="1:3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  <c r="C354" s="1"/>
    </row>
    <row r="355" spans="1:3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  <c r="C355" s="1"/>
    </row>
    <row r="356" spans="1:3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  <c r="C356" s="1"/>
    </row>
    <row r="357" spans="1:3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  <c r="C357" s="1"/>
    </row>
    <row r="358" spans="1:3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  <c r="C358" s="1"/>
    </row>
    <row r="359" spans="1:3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  <c r="C359" s="1"/>
    </row>
    <row r="360" spans="1:3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  <c r="C360" s="1"/>
    </row>
    <row r="361" spans="1:3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  <c r="C361" s="1"/>
    </row>
    <row r="362" spans="1:3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  <c r="C362" s="1"/>
    </row>
    <row r="363" spans="1:3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  <c r="C363" s="1"/>
    </row>
    <row r="364" spans="1:3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  <c r="C364" s="1"/>
    </row>
    <row r="365" spans="1:3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  <c r="C365" s="1"/>
    </row>
    <row r="366" spans="1:3" x14ac:dyDescent="0.3">
      <c r="A366" s="2" t="str">
        <f>([3]UKBuilding_List!A366)</f>
        <v>0677</v>
      </c>
      <c r="B366" s="3" t="str">
        <f>VLOOKUP(A366,[3]UKBuilding_List!$A$1:$D$376,3,FALSE)</f>
        <v>University Flats</v>
      </c>
      <c r="C366" s="1"/>
    </row>
    <row r="367" spans="1:3" x14ac:dyDescent="0.3">
      <c r="A367" s="2" t="str">
        <f>([3]UKBuilding_List!A367)</f>
        <v>0678</v>
      </c>
      <c r="B367" s="3" t="str">
        <f>VLOOKUP(A367,[3]UKBuilding_List!$A$1:$D$376,3,FALSE)</f>
        <v>Haggin Hall II</v>
      </c>
      <c r="C367" s="1"/>
    </row>
    <row r="368" spans="1:3" x14ac:dyDescent="0.3">
      <c r="A368" s="2">
        <f>([3]UKBuilding_List!A368)</f>
        <v>1200</v>
      </c>
      <c r="B368" s="3" t="str">
        <f>VLOOKUP(A368,[3]UKBuilding_List!$A$1:$D$376,3,FALSE)</f>
        <v>Electric Substation #1</v>
      </c>
      <c r="C368" s="1"/>
    </row>
    <row r="369" spans="1:3" x14ac:dyDescent="0.3">
      <c r="A369" s="2">
        <f>([3]UKBuilding_List!A369)</f>
        <v>1201</v>
      </c>
      <c r="B369" s="3" t="str">
        <f>VLOOKUP(A369,[3]UKBuilding_List!$A$1:$D$376,3,FALSE)</f>
        <v>Electric Substation #3</v>
      </c>
      <c r="C369" s="1"/>
    </row>
    <row r="370" spans="1:3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  <c r="C370" s="1"/>
    </row>
    <row r="371" spans="1:3" x14ac:dyDescent="0.3">
      <c r="A371" s="2" t="str">
        <f>([3]UKBuilding_List!A371)</f>
        <v>9127</v>
      </c>
      <c r="B371" s="3" t="str">
        <f>VLOOKUP(A371,[3]UKBuilding_List!$A$1:$D$376,3,FALSE)</f>
        <v>1101 S. Limestone</v>
      </c>
      <c r="C371" s="1"/>
    </row>
    <row r="372" spans="1:3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  <c r="C372" s="1"/>
    </row>
    <row r="373" spans="1:3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  <c r="C373" s="1"/>
    </row>
    <row r="374" spans="1:3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  <c r="C374" s="1"/>
    </row>
    <row r="375" spans="1:3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  <c r="C375" s="1"/>
    </row>
    <row r="376" spans="1:3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  <c r="C376" s="1"/>
    </row>
    <row r="377" spans="1:3" x14ac:dyDescent="0.3">
      <c r="A377" s="2" t="str">
        <f>([3]UKBuilding_List!A377)</f>
        <v xml:space="preserve"> </v>
      </c>
      <c r="B377" s="3" t="e">
        <f>VLOOKUP(A377,[3]UKBuilding_List!$A$1:$D$376,3,FALSE)</f>
        <v>#N/A</v>
      </c>
      <c r="C377" s="1"/>
    </row>
    <row r="378" spans="1:3" x14ac:dyDescent="0.3">
      <c r="A378" s="2" t="str">
        <f>([3]UKBuilding_List!A378)</f>
        <v xml:space="preserve"> </v>
      </c>
      <c r="B378" s="3" t="e">
        <f>VLOOKUP(A378,[3]UKBuilding_List!$A$1:$D$376,3,FALSE)</f>
        <v>#N/A</v>
      </c>
      <c r="C378" s="1"/>
    </row>
    <row r="379" spans="1:3" x14ac:dyDescent="0.3">
      <c r="A379" s="2" t="str">
        <f>([3]UKBuilding_List!A379)</f>
        <v xml:space="preserve"> </v>
      </c>
      <c r="B379" s="3" t="e">
        <f>VLOOKUP(A379,[3]UKBuilding_List!$A$1:$D$376,3,FALSE)</f>
        <v>#N/A</v>
      </c>
      <c r="C379" s="1"/>
    </row>
    <row r="380" spans="1:3" x14ac:dyDescent="0.3">
      <c r="A380" s="2" t="str">
        <f>([3]UKBuilding_List!A380)</f>
        <v xml:space="preserve"> </v>
      </c>
      <c r="B380" s="3" t="e">
        <f>VLOOKUP(A380,[3]UKBuilding_List!$A$1:$D$376,3,FALSE)</f>
        <v>#N/A</v>
      </c>
      <c r="C380" s="1"/>
    </row>
    <row r="381" spans="1:3" x14ac:dyDescent="0.3">
      <c r="A381" s="2" t="str">
        <f>([3]UKBuilding_List!A381)</f>
        <v xml:space="preserve"> </v>
      </c>
      <c r="B381" s="3" t="e">
        <f>VLOOKUP(A381,[3]UKBuilding_List!$A$1:$D$376,3,FALSE)</f>
        <v>#N/A</v>
      </c>
      <c r="C381" s="1"/>
    </row>
    <row r="382" spans="1:3" x14ac:dyDescent="0.3">
      <c r="A382" s="2" t="str">
        <f>([3]UKBuilding_List!A382)</f>
        <v xml:space="preserve"> </v>
      </c>
      <c r="B382" s="3" t="e">
        <f>VLOOKUP(A382,[3]UKBuilding_List!$A$1:$D$376,3,FALSE)</f>
        <v>#N/A</v>
      </c>
      <c r="C382" s="1"/>
    </row>
    <row r="383" spans="1:3" x14ac:dyDescent="0.3">
      <c r="A383" s="2" t="str">
        <f>([3]UKBuilding_List!A383)</f>
        <v xml:space="preserve"> </v>
      </c>
      <c r="B383" s="3" t="e">
        <f>VLOOKUP(A383,[3]UKBuilding_List!$A$1:$D$376,3,FALSE)</f>
        <v>#N/A</v>
      </c>
      <c r="C383" s="1"/>
    </row>
    <row r="384" spans="1:3" x14ac:dyDescent="0.3">
      <c r="A384" s="2" t="str">
        <f>([3]UKBuilding_List!A384)</f>
        <v xml:space="preserve"> </v>
      </c>
      <c r="B384" s="3" t="e">
        <f>VLOOKUP(A384,[3]UKBuilding_List!$A$1:$D$376,3,FALSE)</f>
        <v>#N/A</v>
      </c>
      <c r="C384" s="1"/>
    </row>
    <row r="385" spans="1:3" x14ac:dyDescent="0.3">
      <c r="A385" s="2" t="str">
        <f>([3]UKBuilding_List!A385)</f>
        <v xml:space="preserve"> </v>
      </c>
      <c r="B385" s="3" t="e">
        <f>VLOOKUP(A385,[3]UKBuilding_List!$A$1:$D$376,3,FALSE)</f>
        <v>#N/A</v>
      </c>
      <c r="C385" s="1"/>
    </row>
    <row r="386" spans="1:3" x14ac:dyDescent="0.3">
      <c r="A386" s="2" t="str">
        <f>([3]UKBuilding_List!A386)</f>
        <v xml:space="preserve"> </v>
      </c>
      <c r="B386" s="3" t="e">
        <f>VLOOKUP(A386,[3]UKBuilding_List!$A$1:$D$376,3,FALSE)</f>
        <v>#N/A</v>
      </c>
      <c r="C386" s="1"/>
    </row>
    <row r="387" spans="1:3" x14ac:dyDescent="0.3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3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3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3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3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3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3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3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3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3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3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3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3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3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3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3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3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3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3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3">
      <c r="A406" s="2">
        <f>([3]UKBuilding_List!A406)</f>
        <v>0</v>
      </c>
      <c r="B406" s="3" t="e">
        <f>VLOOKUP(A406,[3]UKBuilding_List!$A$1:$D$376,3,FALSE)</f>
        <v>#N/A</v>
      </c>
      <c r="C406" s="1"/>
    </row>
    <row r="407" spans="1:3" x14ac:dyDescent="0.3">
      <c r="A407" s="2">
        <f>([3]UKBuilding_List!A407)</f>
        <v>0</v>
      </c>
      <c r="B407" s="3" t="e">
        <f>VLOOKUP(A407,[3]UKBuilding_List!$A$1:$D$376,3,FALSE)</f>
        <v>#N/A</v>
      </c>
      <c r="C407" s="1"/>
    </row>
    <row r="408" spans="1:3" x14ac:dyDescent="0.3">
      <c r="A408" s="2">
        <f>([3]UKBuilding_List!A408)</f>
        <v>0</v>
      </c>
      <c r="B408" s="3" t="e">
        <f>VLOOKUP(A408,[3]UKBuilding_List!$A$1:$D$376,3,FALSE)</f>
        <v>#N/A</v>
      </c>
      <c r="C408" s="1"/>
    </row>
    <row r="409" spans="1:3" x14ac:dyDescent="0.3">
      <c r="A409" s="2">
        <f>([3]UKBuilding_List!A409)</f>
        <v>0</v>
      </c>
      <c r="B409" s="3" t="e">
        <f>VLOOKUP(A409,[3]UKBuilding_List!$A$1:$D$376,3,FALSE)</f>
        <v>#N/A</v>
      </c>
      <c r="C409" s="1"/>
    </row>
    <row r="410" spans="1:3" x14ac:dyDescent="0.3">
      <c r="A410" s="2">
        <f>([3]UKBuilding_List!A410)</f>
        <v>0</v>
      </c>
      <c r="B410" s="3" t="e">
        <f>VLOOKUP(A410,[3]UKBuilding_List!$A$1:$D$376,3,FALSE)</f>
        <v>#N/A</v>
      </c>
      <c r="C410" s="1"/>
    </row>
    <row r="411" spans="1:3" x14ac:dyDescent="0.3">
      <c r="A411" s="2">
        <f>([3]UKBuilding_List!A411)</f>
        <v>0</v>
      </c>
      <c r="B411" s="3" t="e">
        <f>VLOOKUP(A411,[3]UKBuilding_List!$A$1:$D$376,3,FALSE)</f>
        <v>#N/A</v>
      </c>
      <c r="C411" s="1"/>
    </row>
    <row r="412" spans="1:3" x14ac:dyDescent="0.3">
      <c r="A412" s="2">
        <f>([3]UKBuilding_List!A412)</f>
        <v>0</v>
      </c>
      <c r="B412" s="3" t="e">
        <f>VLOOKUP(A412,[3]UKBuilding_List!$A$1:$D$376,3,FALSE)</f>
        <v>#N/A</v>
      </c>
      <c r="C412" s="1"/>
    </row>
    <row r="413" spans="1:3" x14ac:dyDescent="0.3">
      <c r="A413" s="2">
        <f>([3]UKBuilding_List!A413)</f>
        <v>0</v>
      </c>
      <c r="B413" s="3" t="e">
        <f>VLOOKUP(A413,[3]UKBuilding_List!$A$1:$D$376,3,FALSE)</f>
        <v>#N/A</v>
      </c>
      <c r="C413" s="1"/>
    </row>
    <row r="414" spans="1:3" x14ac:dyDescent="0.3">
      <c r="A414" s="2">
        <f>([3]UKBuilding_List!A414)</f>
        <v>0</v>
      </c>
      <c r="B414" s="3" t="e">
        <f>VLOOKUP(A414,[3]UKBuilding_List!$A$1:$D$376,3,FALSE)</f>
        <v>#N/A</v>
      </c>
      <c r="C414" s="1"/>
    </row>
    <row r="415" spans="1:3" x14ac:dyDescent="0.3">
      <c r="A415" s="2">
        <f>([3]UKBuilding_List!A415)</f>
        <v>0</v>
      </c>
      <c r="B415" s="3" t="e">
        <f>VLOOKUP(A415,[3]UKBuilding_List!$A$1:$D$376,3,FALSE)</f>
        <v>#N/A</v>
      </c>
      <c r="C415" s="1"/>
    </row>
    <row r="416" spans="1:3" x14ac:dyDescent="0.3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3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3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3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3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3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3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3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3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3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3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3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3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3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3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3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3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3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3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3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3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3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3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3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3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3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3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3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3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3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3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3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3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3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3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3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3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3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3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3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3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3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3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3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3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3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3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3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3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3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3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3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3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3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3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3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3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3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3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3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3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3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3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3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3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3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3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3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3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3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3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3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3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3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3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3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3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3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3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3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3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3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3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3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3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3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3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3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3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3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3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3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3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3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3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3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3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3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3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3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3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3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3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3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3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3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3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3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3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3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3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3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3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3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3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3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3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3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3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3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3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3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3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3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3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3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3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3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3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3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3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3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3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3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3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3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3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3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3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3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3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3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3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3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3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3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3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3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3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3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3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3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3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3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3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3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3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3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3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3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3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3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3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3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3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3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3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3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3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3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3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3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3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3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3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3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3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3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3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3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3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3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3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3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3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3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3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3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3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3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3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3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3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3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3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3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3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3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3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3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3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3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3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3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3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3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3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3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3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3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3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3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3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3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3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3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3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3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3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3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3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3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3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3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3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3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3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3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3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3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3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3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3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3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3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3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3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3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3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3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3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3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3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3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3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3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3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3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3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3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3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3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3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3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3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3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3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3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3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3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3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3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3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3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3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3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3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3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3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3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3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3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3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3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3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3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3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3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3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3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3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3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3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3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3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3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3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3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3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3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3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3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3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3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3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3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3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3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3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3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3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3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3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3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3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3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3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3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3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3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3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3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3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3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3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3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3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3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3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3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3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3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3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3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3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3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3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3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3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3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3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3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3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3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3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3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3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3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3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3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3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3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3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3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3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3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3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3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3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3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3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3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3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3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3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3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3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3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3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3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3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3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3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3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3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3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3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3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3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3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3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3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3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3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3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3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3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3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3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3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3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3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3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3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3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3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3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3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3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3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3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3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3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3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3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3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3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3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3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3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3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3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3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3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3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3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3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3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3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3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3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3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3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3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3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3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3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3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3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3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3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3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3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3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3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3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3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3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3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3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3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3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3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3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3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3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3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3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3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3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3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3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3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3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3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3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3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3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3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3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3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3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3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3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3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3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3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3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3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3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3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3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3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3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3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3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3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3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3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3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3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3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3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3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3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3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3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3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3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3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3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3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3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3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3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3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3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3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3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3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3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3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3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3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3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3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3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3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3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3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3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3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3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3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3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3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3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3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3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3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3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3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3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3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3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3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3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3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3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3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3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3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3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3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3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3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3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3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3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3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3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3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3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3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3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3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3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3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3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3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3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3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3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3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3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3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3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3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3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3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3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3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3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3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3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3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3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3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3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3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3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3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3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3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3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3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3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3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3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3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3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3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3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3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3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3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3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3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3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3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3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3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3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3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3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3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3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3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3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3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3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3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3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3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3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3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3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3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3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3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3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3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3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3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3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3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3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3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3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3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3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3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3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3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3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3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3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3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3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3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3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3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3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3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3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3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3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3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3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3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3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3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3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3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3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3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3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3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3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3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3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3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3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3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3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3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3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3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3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3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3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2016-04-07T15:40:29Z</dcterms:modified>
</cp:coreProperties>
</file>