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4765" windowHeight="1338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Changes'!$A$1:$I$58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7" i="1"/>
  <c r="M8" i="1"/>
  <c r="M9" i="1"/>
  <c r="M1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" i="1"/>
  <c r="H71" i="1" l="1"/>
  <c r="G71" i="1"/>
  <c r="J71" i="1" l="1"/>
  <c r="J2" i="1" s="1"/>
  <c r="M71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<sst xmlns="http://schemas.openxmlformats.org/spreadsheetml/2006/main" count="474" uniqueCount="160">
  <si>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</si>
  <si>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</si>
  <si>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</si>
  <si>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</si>
  <si>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</si>
  <si>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</si>
  <si>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</si>
  <si>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</si>
  <si>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</si>
  <si>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</si>
  <si>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</si>
  <si>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</si>
  <si>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</si>
  <si>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</si>
  <si>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</si>
  <si>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</si>
  <si>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</si>
  <si>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</si>
  <si>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</si>
  <si>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</si>
  <si>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</si>
  <si>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</si>
  <si>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</si>
  <si>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</si>
  <si>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</si>
  <si>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</si>
  <si>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</si>
  <si>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</si>
  <si>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</si>
  <si>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</si>
  <si>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</si>
  <si>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</si>
  <si>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</si>
  <si>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</si>
  <si>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</si>
  <si>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</si>
  <si>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</si>
  <si>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</si>
  <si>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</si>
  <si>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</si>
  <si>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</si>
  <si>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</si>
  <si>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</si>
  <si>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</si>
  <si>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</si>
  <si>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</si>
  <si>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</si>
  <si>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</si>
  <si>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</si>
  <si>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</si>
  <si>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</si>
  <si>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</si>
  <si>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</si>
  <si>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</si>
  <si>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</si>
  <si>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</si>
  <si>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</si>
  <si>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</si>
  <si>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</si>
  <si>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</si>
  <si>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</si>
  <si>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</si>
  <si>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</si>
  <si>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</si>
  <si>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</si>
  <si>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</si>
  <si>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</si>
  <si>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</si>
  <si>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</si>
  <si>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</si>
  <si>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</si>
  <si>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</si>
  <si>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</si>
  <si>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</si>
  <si>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</si>
  <si>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</si>
  <si>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</si>
  <si>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</si>
  <si>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</si>
  <si>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</si>
  <si>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</si>
  <si>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0082</t>
  </si>
  <si>
    <t>00</t>
  </si>
  <si>
    <t>corrected sq ftg</t>
  </si>
  <si>
    <t>added door</t>
  </si>
  <si>
    <t>01</t>
  </si>
  <si>
    <t>Delete Room</t>
  </si>
  <si>
    <t>B0010</t>
  </si>
  <si>
    <t>B0014</t>
  </si>
  <si>
    <t>B0015</t>
  </si>
  <si>
    <t>B0016</t>
  </si>
  <si>
    <t>B0013C</t>
  </si>
  <si>
    <t>0112</t>
  </si>
  <si>
    <t>0117</t>
  </si>
  <si>
    <t>0120A</t>
  </si>
  <si>
    <t>None</t>
  </si>
  <si>
    <t>0139</t>
  </si>
  <si>
    <t>0141</t>
  </si>
  <si>
    <t>0140</t>
  </si>
  <si>
    <t>EL0100A</t>
  </si>
  <si>
    <t>EL0100B</t>
  </si>
  <si>
    <t>EL0100C</t>
  </si>
  <si>
    <t>0200A</t>
  </si>
  <si>
    <t>0200G</t>
  </si>
  <si>
    <t>0200B</t>
  </si>
  <si>
    <t>EL0200C</t>
  </si>
  <si>
    <t>02</t>
  </si>
  <si>
    <t>0224</t>
  </si>
  <si>
    <t>Current Sign says 220</t>
  </si>
  <si>
    <t>EL0300A</t>
  </si>
  <si>
    <t>EL0300B</t>
  </si>
  <si>
    <t>EL0300C</t>
  </si>
  <si>
    <t>03</t>
  </si>
  <si>
    <t>04</t>
  </si>
  <si>
    <t>05</t>
  </si>
  <si>
    <t>0400A</t>
  </si>
  <si>
    <t>0400B</t>
  </si>
  <si>
    <t>0422A</t>
  </si>
  <si>
    <t>0449</t>
  </si>
  <si>
    <t>0450</t>
  </si>
  <si>
    <t>0451</t>
  </si>
  <si>
    <t>0452</t>
  </si>
  <si>
    <t>0453</t>
  </si>
  <si>
    <t>0454</t>
  </si>
  <si>
    <t>0455</t>
  </si>
  <si>
    <t>EL0400A</t>
  </si>
  <si>
    <t>EL0400C</t>
  </si>
  <si>
    <t>ST0400A</t>
  </si>
  <si>
    <t>ST0400B</t>
  </si>
  <si>
    <t>0500A</t>
  </si>
  <si>
    <t>0500B</t>
  </si>
  <si>
    <t>0527</t>
  </si>
  <si>
    <t>no Change</t>
  </si>
  <si>
    <t>eBAR tag reads 527B</t>
  </si>
  <si>
    <t>0551</t>
  </si>
  <si>
    <t>0552</t>
  </si>
  <si>
    <t>0553</t>
  </si>
  <si>
    <t>0554</t>
  </si>
  <si>
    <t>0555</t>
  </si>
  <si>
    <t>0423</t>
  </si>
  <si>
    <t>0439</t>
  </si>
  <si>
    <t>0521</t>
  </si>
  <si>
    <t>0535</t>
  </si>
  <si>
    <t>0539</t>
  </si>
  <si>
    <t>0547</t>
  </si>
  <si>
    <t>0557</t>
  </si>
  <si>
    <t>0556</t>
  </si>
  <si>
    <t>EL0500A</t>
  </si>
  <si>
    <t>EL0500C</t>
  </si>
  <si>
    <t>ST0500A</t>
  </si>
  <si>
    <t>ST0500B</t>
  </si>
  <si>
    <t>06</t>
  </si>
  <si>
    <t>ST0600B</t>
  </si>
  <si>
    <t>ST0600A</t>
  </si>
  <si>
    <t>added door &amp; corrected sq ftg</t>
  </si>
  <si>
    <t>0160</t>
  </si>
  <si>
    <t>0601</t>
  </si>
  <si>
    <t>0701</t>
  </si>
  <si>
    <t>07</t>
  </si>
  <si>
    <t>ST0700D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</si>
</sst>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21" fillId="0" borderId="0" xfId="42" applyNumberFormat="1" applyAlignment="1">
      <alignment horizontal="left"/>
    </xf>
    <xf numFmtId="49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0242</v>
          </cell>
          <cell r="B206" t="str">
            <v>Joe B. Hall Wildcat Lodge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Mersack/Leavell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3"/>
  <sheetViews>
    <sheetView tabSelected="1" zoomScale="90" zoomScaleNormal="90" workbookViewId="0">
      <selection activeCell="Q21" sqref="Q2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8" s="2" customFormat="1" ht="90" x14ac:dyDescent="0.25">
      <c r="A1" s="9" t="s">
        <v>7</v>
      </c>
      <c r="B1" s="48" t="s">
        <v>81</v>
      </c>
      <c r="C1" s="48"/>
      <c r="F1" s="8" t="s">
        <v>10</v>
      </c>
      <c r="G1" s="13">
        <v>41253</v>
      </c>
      <c r="I1" s="12"/>
      <c r="J1" s="27" t="s">
        <v>66</v>
      </c>
      <c r="K1" s="27" t="s">
        <v>67</v>
      </c>
      <c r="L1" s="28"/>
      <c r="M1" s="28"/>
      <c r="N1" s="28"/>
      <c r="O1" s="29" t="s">
        <v>68</v>
      </c>
      <c r="P1" s="42" t="s">
        <v>80</v>
      </c>
    </row>
    <row r="2" spans="1:18" ht="16.5" thickBot="1" x14ac:dyDescent="0.3">
      <c r="A2" s="10" t="s">
        <v>8</v>
      </c>
      <c r="B2" s="49" t="str">
        <f>VLOOKUP(B1,BuildingList!A:B,2,FALSE)</f>
        <v>Multi-Disciplinary Science Building (MDS)</v>
      </c>
      <c r="C2" s="49"/>
      <c r="F2" s="7" t="s">
        <v>12</v>
      </c>
      <c r="G2" s="14" t="s">
        <v>13</v>
      </c>
      <c r="J2" s="30">
        <f>G71-J71</f>
        <v>3</v>
      </c>
      <c r="K2" s="30">
        <f>H71-M71</f>
        <v>2</v>
      </c>
      <c r="L2" s="31"/>
      <c r="M2" s="31"/>
      <c r="N2" s="31"/>
      <c r="O2" s="32"/>
      <c r="P2" s="43"/>
    </row>
    <row r="3" spans="1:18" x14ac:dyDescent="0.25">
      <c r="J3" s="12"/>
      <c r="K3" s="12"/>
      <c r="L3" s="12"/>
      <c r="M3" s="12"/>
      <c r="N3" s="12"/>
      <c r="O3" s="12"/>
    </row>
    <row r="4" spans="1:18" x14ac:dyDescent="0.25">
      <c r="J4" s="12"/>
      <c r="K4" s="12"/>
      <c r="L4" s="12"/>
      <c r="M4" s="12"/>
      <c r="N4" s="12"/>
      <c r="O4" s="12"/>
    </row>
    <row r="5" spans="1:18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8" s="2" customFormat="1" ht="15" customHeight="1" thickTop="1" x14ac:dyDescent="0.25">
      <c r="A6" s="26" t="s">
        <v>87</v>
      </c>
      <c r="B6" s="11" t="s">
        <v>82</v>
      </c>
      <c r="C6" s="12" t="s">
        <v>83</v>
      </c>
      <c r="D6" s="45" t="s">
        <v>5</v>
      </c>
      <c r="E6" s="18">
        <v>643</v>
      </c>
      <c r="F6" s="18">
        <v>798</v>
      </c>
      <c r="G6" s="44" t="s">
        <v>16</v>
      </c>
      <c r="H6" s="44" t="s">
        <v>16</v>
      </c>
      <c r="I6" s="12"/>
      <c r="J6" s="33" t="str">
        <f>IF(G6="No Change","N/A",IF(G6="New Tag Required",Lookup!F:F,IF(G6="N/A","N/A","")))</f>
        <v>N/A</v>
      </c>
      <c r="K6" s="34"/>
      <c r="L6" s="33"/>
      <c r="M6" s="33" t="str">
        <f>IF(H6="No Change","N/A",IF(H6="New Tag Required",Lookup!F:F,IF(H6="N/A","N/A","")))</f>
        <v>N/A</v>
      </c>
      <c r="N6" s="34"/>
      <c r="O6" s="33"/>
    </row>
    <row r="7" spans="1:18" s="2" customFormat="1" x14ac:dyDescent="0.25">
      <c r="A7" s="26" t="s">
        <v>91</v>
      </c>
      <c r="B7" s="11" t="s">
        <v>82</v>
      </c>
      <c r="C7" s="12" t="s">
        <v>83</v>
      </c>
      <c r="D7" s="2" t="s">
        <v>5</v>
      </c>
      <c r="E7" s="18">
        <v>665</v>
      </c>
      <c r="F7" s="18">
        <v>865</v>
      </c>
      <c r="G7" s="44" t="s">
        <v>16</v>
      </c>
      <c r="H7" s="44" t="s">
        <v>16</v>
      </c>
      <c r="I7" s="12"/>
      <c r="J7" s="33" t="str">
        <f>IF(G7="No Change","N/A",IF(G7="New Tag Required",Lookup!F:F,IF(G7="N/A","N/A","")))</f>
        <v>N/A</v>
      </c>
      <c r="K7" s="34"/>
      <c r="L7" s="33"/>
      <c r="M7" s="33" t="str">
        <f>IF(H7="No Change","N/A",IF(H7="New Tag Required",Lookup!F:F,IF(H7="N/A","N/A","")))</f>
        <v>N/A</v>
      </c>
      <c r="N7" s="34"/>
      <c r="O7" s="33"/>
    </row>
    <row r="8" spans="1:18" s="2" customFormat="1" x14ac:dyDescent="0.25">
      <c r="A8" s="26" t="s">
        <v>88</v>
      </c>
      <c r="B8" s="11" t="s">
        <v>82</v>
      </c>
      <c r="C8" s="12" t="s">
        <v>83</v>
      </c>
      <c r="D8" s="2" t="s">
        <v>5</v>
      </c>
      <c r="E8" s="18">
        <v>131</v>
      </c>
      <c r="F8" s="18">
        <v>296</v>
      </c>
      <c r="G8" s="18" t="s">
        <v>16</v>
      </c>
      <c r="H8" s="44" t="s">
        <v>16</v>
      </c>
      <c r="I8" s="12"/>
      <c r="J8" s="33" t="str">
        <f>IF(G8="No Change","N/A",IF(G8="New Tag Required",Lookup!F:F,IF(G8="N/A","N/A","")))</f>
        <v>N/A</v>
      </c>
      <c r="K8" s="34"/>
      <c r="L8" s="33"/>
      <c r="M8" s="33" t="str">
        <f>IF(H8="No Change","N/A",IF(H8="New Tag Required",Lookup!F:F,IF(H8="N/A","N/A","")))</f>
        <v>N/A</v>
      </c>
      <c r="N8" s="34"/>
      <c r="O8" s="33"/>
    </row>
    <row r="9" spans="1:18" s="2" customFormat="1" x14ac:dyDescent="0.25">
      <c r="A9" s="26" t="s">
        <v>89</v>
      </c>
      <c r="B9" s="11" t="s">
        <v>82</v>
      </c>
      <c r="C9" s="12" t="s">
        <v>83</v>
      </c>
      <c r="D9" s="2" t="s">
        <v>5</v>
      </c>
      <c r="E9" s="18">
        <v>318</v>
      </c>
      <c r="F9" s="18">
        <v>109</v>
      </c>
      <c r="G9" s="44" t="s">
        <v>16</v>
      </c>
      <c r="H9" s="44" t="s">
        <v>16</v>
      </c>
      <c r="I9" s="12"/>
      <c r="J9" s="33" t="str">
        <f>IF(G9="No Change","N/A",IF(G9="New Tag Required",Lookup!F:F,IF(G9="N/A","N/A","")))</f>
        <v>N/A</v>
      </c>
      <c r="K9" s="34"/>
      <c r="L9" s="33"/>
      <c r="M9" s="33" t="str">
        <f>IF(H9="No Change","N/A",IF(H9="New Tag Required",Lookup!F:F,IF(H9="N/A","N/A","")))</f>
        <v>N/A</v>
      </c>
      <c r="N9" s="34"/>
      <c r="O9" s="33"/>
    </row>
    <row r="10" spans="1:18" s="2" customFormat="1" ht="15" customHeight="1" x14ac:dyDescent="0.25">
      <c r="A10" s="26" t="s">
        <v>90</v>
      </c>
      <c r="B10" s="11" t="s">
        <v>82</v>
      </c>
      <c r="C10" s="12" t="s">
        <v>83</v>
      </c>
      <c r="D10" s="2" t="s">
        <v>5</v>
      </c>
      <c r="E10" s="18">
        <v>1278</v>
      </c>
      <c r="F10" s="18">
        <v>873</v>
      </c>
      <c r="G10" s="44" t="s">
        <v>16</v>
      </c>
      <c r="H10" s="44" t="s">
        <v>16</v>
      </c>
      <c r="I10" s="12"/>
      <c r="J10" s="33" t="str">
        <f>IF(G10="No Change","N/A",IF(G10="New Tag Required",Lookup!F:F,IF(G10="N/A","N/A","")))</f>
        <v>N/A</v>
      </c>
      <c r="K10" s="34"/>
      <c r="L10" s="33"/>
      <c r="M10" s="33" t="str">
        <f>IF(H10="No Change","N/A",IF(H10="New Tag Required",Lookup!F:F,IF(H10="N/A","N/A","")))</f>
        <v>N/A</v>
      </c>
      <c r="N10" s="34"/>
      <c r="O10" s="33"/>
    </row>
    <row r="11" spans="1:18" x14ac:dyDescent="0.25">
      <c r="A11" s="26" t="s">
        <v>92</v>
      </c>
      <c r="B11" s="11" t="s">
        <v>85</v>
      </c>
      <c r="C11" s="12" t="s">
        <v>86</v>
      </c>
      <c r="D11" s="2" t="s">
        <v>5</v>
      </c>
      <c r="E11" s="18">
        <v>205</v>
      </c>
      <c r="F11" s="18">
        <v>0</v>
      </c>
      <c r="G11" s="44" t="s">
        <v>16</v>
      </c>
      <c r="H11" s="2" t="s">
        <v>16</v>
      </c>
      <c r="J11" s="33" t="str">
        <f>IF(G11="No Change","N/A",IF(G11="New Tag Required",Lookup!F:F,IF(G11="N/A","N/A","")))</f>
        <v>N/A</v>
      </c>
      <c r="K11" s="34"/>
      <c r="L11" s="33"/>
      <c r="M11" s="33" t="str">
        <f>IF(H11="No Change","N/A",IF(H11="New Tag Required",Lookup!F:F,IF(H11="N/A","N/A","")))</f>
        <v>N/A</v>
      </c>
      <c r="N11" s="34"/>
      <c r="O11" s="33"/>
    </row>
    <row r="12" spans="1:18" x14ac:dyDescent="0.25">
      <c r="A12" s="26" t="s">
        <v>93</v>
      </c>
      <c r="B12" s="11" t="s">
        <v>85</v>
      </c>
      <c r="C12" s="12" t="s">
        <v>86</v>
      </c>
      <c r="D12" s="2" t="s">
        <v>5</v>
      </c>
      <c r="E12" s="18">
        <v>397</v>
      </c>
      <c r="F12" s="18">
        <v>0</v>
      </c>
      <c r="G12" s="44" t="s">
        <v>16</v>
      </c>
      <c r="H12" s="44" t="s">
        <v>16</v>
      </c>
      <c r="J12" s="33" t="str">
        <f>IF(G12="No Change","N/A",IF(G12="New Tag Required",Lookup!F:F,IF(G12="N/A","N/A","")))</f>
        <v>N/A</v>
      </c>
      <c r="K12" s="34"/>
      <c r="L12" s="33"/>
      <c r="M12" s="33" t="str">
        <f>IF(H12="No Change","N/A",IF(H12="New Tag Required",Lookup!F:F,IF(H12="N/A","N/A","")))</f>
        <v>N/A</v>
      </c>
      <c r="N12" s="34"/>
      <c r="O12" s="33"/>
    </row>
    <row r="13" spans="1:18" ht="15" customHeight="1" x14ac:dyDescent="0.25">
      <c r="A13" s="26" t="s">
        <v>94</v>
      </c>
      <c r="B13" s="11" t="s">
        <v>85</v>
      </c>
      <c r="C13" s="12" t="s">
        <v>95</v>
      </c>
      <c r="D13" s="2" t="s">
        <v>16</v>
      </c>
      <c r="E13" s="18" t="s">
        <v>2</v>
      </c>
      <c r="F13" s="18" t="s">
        <v>2</v>
      </c>
      <c r="G13" s="44" t="s">
        <v>3</v>
      </c>
      <c r="H13" s="2" t="s">
        <v>21</v>
      </c>
      <c r="J13" s="33">
        <f>IF(G13="No Change","N/A",IF(G13="New Tag Required",Lookup!F:F,IF(G13="N/A","N/A","")))</f>
        <v>0</v>
      </c>
      <c r="K13" s="34"/>
      <c r="L13" s="33"/>
      <c r="M13" s="33" t="str">
        <f>IF(H13="No Change","N/A",IF(H13="New Tag Required",Lookup!F:F,IF(H13="N/A","N/A","")))</f>
        <v/>
      </c>
      <c r="N13" s="34"/>
      <c r="O13" s="33"/>
      <c r="R13" s="2"/>
    </row>
    <row r="14" spans="1:18" s="2" customFormat="1" ht="15" customHeight="1" x14ac:dyDescent="0.25">
      <c r="A14" s="26" t="s">
        <v>96</v>
      </c>
      <c r="B14" s="11" t="s">
        <v>85</v>
      </c>
      <c r="C14" s="12" t="s">
        <v>86</v>
      </c>
      <c r="D14" s="2" t="s">
        <v>5</v>
      </c>
      <c r="E14" s="18">
        <v>940</v>
      </c>
      <c r="F14" s="18">
        <v>0</v>
      </c>
      <c r="G14" s="44" t="s">
        <v>16</v>
      </c>
      <c r="H14" s="2" t="s">
        <v>16</v>
      </c>
      <c r="I14" s="12"/>
      <c r="J14" s="33" t="str">
        <f>IF(G14="No Change","N/A",IF(G14="New Tag Required",Lookup!F:F,IF(G14="N/A","N/A","")))</f>
        <v>N/A</v>
      </c>
      <c r="K14" s="34"/>
      <c r="L14" s="33"/>
      <c r="M14" s="33" t="str">
        <f>IF(H14="No Change","N/A",IF(H14="New Tag Required",Lookup!F:F,IF(H14="N/A","N/A","")))</f>
        <v>N/A</v>
      </c>
      <c r="N14" s="34"/>
      <c r="O14" s="33"/>
    </row>
    <row r="15" spans="1:18" s="2" customFormat="1" ht="15" customHeight="1" x14ac:dyDescent="0.25">
      <c r="A15" s="26" t="s">
        <v>98</v>
      </c>
      <c r="B15" s="11" t="s">
        <v>85</v>
      </c>
      <c r="C15" s="12" t="s">
        <v>86</v>
      </c>
      <c r="D15" s="2" t="s">
        <v>5</v>
      </c>
      <c r="E15" s="18">
        <v>1000</v>
      </c>
      <c r="F15" s="18">
        <v>0</v>
      </c>
      <c r="G15" s="44" t="s">
        <v>16</v>
      </c>
      <c r="H15" s="2" t="s">
        <v>16</v>
      </c>
      <c r="I15" s="12"/>
      <c r="J15" s="33" t="str">
        <f>IF(G15="No Change","N/A",IF(G15="New Tag Required",Lookup!F:F,IF(G15="N/A","N/A","")))</f>
        <v>N/A</v>
      </c>
      <c r="K15" s="34"/>
      <c r="L15" s="33"/>
      <c r="M15" s="33" t="str">
        <f>IF(H15="No Change","N/A",IF(H15="New Tag Required",Lookup!F:F,IF(H15="N/A","N/A","")))</f>
        <v>N/A</v>
      </c>
      <c r="N15" s="34"/>
      <c r="O15" s="33"/>
    </row>
    <row r="16" spans="1:18" s="2" customFormat="1" ht="15" customHeight="1" x14ac:dyDescent="0.25">
      <c r="A16" s="26" t="s">
        <v>97</v>
      </c>
      <c r="B16" s="11" t="s">
        <v>85</v>
      </c>
      <c r="C16" s="12" t="s">
        <v>86</v>
      </c>
      <c r="D16" s="2" t="s">
        <v>5</v>
      </c>
      <c r="E16" s="18">
        <v>181</v>
      </c>
      <c r="F16" s="18">
        <v>0</v>
      </c>
      <c r="G16" s="44" t="s">
        <v>16</v>
      </c>
      <c r="H16" s="2" t="s">
        <v>16</v>
      </c>
      <c r="I16" s="12"/>
      <c r="J16" s="33" t="str">
        <f>IF(G16="No Change","N/A",IF(G16="New Tag Required",Lookup!F:F,IF(G16="N/A","N/A","")))</f>
        <v>N/A</v>
      </c>
      <c r="K16" s="34"/>
      <c r="L16" s="33"/>
      <c r="M16" s="33" t="str">
        <f>IF(H16="No Change","N/A",IF(H16="New Tag Required",Lookup!F:F,IF(H16="N/A","N/A","")))</f>
        <v>N/A</v>
      </c>
      <c r="N16" s="34"/>
      <c r="O16" s="33"/>
    </row>
    <row r="17" spans="1:15" s="2" customFormat="1" ht="15" customHeight="1" x14ac:dyDescent="0.25">
      <c r="A17" s="46" t="s">
        <v>155</v>
      </c>
      <c r="B17" s="11" t="s">
        <v>85</v>
      </c>
      <c r="C17" s="12" t="s">
        <v>83</v>
      </c>
      <c r="D17" s="2" t="s">
        <v>5</v>
      </c>
      <c r="E17" s="18">
        <v>260</v>
      </c>
      <c r="F17" s="44">
        <v>230</v>
      </c>
      <c r="G17" s="18" t="s">
        <v>16</v>
      </c>
      <c r="H17" s="2" t="s">
        <v>16</v>
      </c>
      <c r="I17" s="12"/>
      <c r="J17" s="33" t="str">
        <f>IF(G17="No Change","N/A",IF(G17="New Tag Required",Lookup!F:F,IF(G17="N/A","N/A","")))</f>
        <v>N/A</v>
      </c>
      <c r="K17" s="34"/>
      <c r="L17" s="33"/>
      <c r="M17" s="33" t="str">
        <f>IF(H17="No Change","N/A",IF(H17="New Tag Required",Lookup!F:F,IF(H17="N/A","N/A","")))</f>
        <v>N/A</v>
      </c>
      <c r="N17" s="34"/>
      <c r="O17" s="33"/>
    </row>
    <row r="18" spans="1:15" s="2" customFormat="1" ht="15" customHeight="1" x14ac:dyDescent="0.25">
      <c r="A18" s="26" t="s">
        <v>99</v>
      </c>
      <c r="B18" s="11" t="s">
        <v>85</v>
      </c>
      <c r="C18" s="12" t="s">
        <v>83</v>
      </c>
      <c r="D18" s="2" t="s">
        <v>5</v>
      </c>
      <c r="E18" s="18">
        <v>84</v>
      </c>
      <c r="F18" s="18">
        <v>47</v>
      </c>
      <c r="G18" s="44" t="s">
        <v>16</v>
      </c>
      <c r="H18" s="2" t="s">
        <v>16</v>
      </c>
      <c r="I18" s="12"/>
      <c r="J18" s="33" t="str">
        <f>IF(G18="No Change","N/A",IF(G18="New Tag Required",Lookup!F:F,IF(G18="N/A","N/A","")))</f>
        <v>N/A</v>
      </c>
      <c r="K18" s="34"/>
      <c r="L18" s="33"/>
      <c r="M18" s="33" t="str">
        <f>IF(H18="No Change","N/A",IF(H18="New Tag Required",Lookup!F:F,IF(H18="N/A","N/A","")))</f>
        <v>N/A</v>
      </c>
      <c r="N18" s="34"/>
      <c r="O18" s="33"/>
    </row>
    <row r="19" spans="1:15" s="2" customFormat="1" ht="15" customHeight="1" x14ac:dyDescent="0.25">
      <c r="A19" s="26" t="s">
        <v>100</v>
      </c>
      <c r="B19" s="11" t="s">
        <v>85</v>
      </c>
      <c r="C19" s="12" t="s">
        <v>83</v>
      </c>
      <c r="D19" s="2" t="s">
        <v>5</v>
      </c>
      <c r="E19" s="18">
        <v>59</v>
      </c>
      <c r="F19" s="18">
        <v>51</v>
      </c>
      <c r="G19" s="18" t="s">
        <v>16</v>
      </c>
      <c r="H19" s="2" t="s">
        <v>16</v>
      </c>
      <c r="I19" s="12"/>
      <c r="J19" s="33" t="str">
        <f>IF(G19="No Change","N/A",IF(G19="New Tag Required",Lookup!F:F,IF(G19="N/A","N/A","")))</f>
        <v>N/A</v>
      </c>
      <c r="K19" s="34"/>
      <c r="L19" s="33"/>
      <c r="M19" s="33" t="str">
        <f>IF(H19="No Change","N/A",IF(H19="New Tag Required",Lookup!F:F,IF(H19="N/A","N/A","")))</f>
        <v>N/A</v>
      </c>
      <c r="N19" s="34"/>
      <c r="O19" s="33"/>
    </row>
    <row r="20" spans="1:15" s="2" customFormat="1" x14ac:dyDescent="0.25">
      <c r="A20" s="26" t="s">
        <v>101</v>
      </c>
      <c r="B20" s="11" t="s">
        <v>85</v>
      </c>
      <c r="C20" s="12" t="s">
        <v>83</v>
      </c>
      <c r="D20" s="2" t="s">
        <v>5</v>
      </c>
      <c r="E20" s="18">
        <v>51</v>
      </c>
      <c r="F20" s="18">
        <v>82</v>
      </c>
      <c r="G20" s="18" t="s">
        <v>16</v>
      </c>
      <c r="H20" s="2" t="s">
        <v>16</v>
      </c>
      <c r="I20" s="12"/>
      <c r="J20" s="33" t="str">
        <f>IF(G20="No Change","N/A",IF(G20="New Tag Required",Lookup!F:F,IF(G20="N/A","N/A","")))</f>
        <v>N/A</v>
      </c>
      <c r="K20" s="19"/>
      <c r="M20" s="33" t="str">
        <f>IF(H20="No Change","N/A",IF(H20="New Tag Required",Lookup!F:F,IF(H20="N/A","N/A","")))</f>
        <v>N/A</v>
      </c>
      <c r="N20" s="19"/>
    </row>
    <row r="21" spans="1:15" s="2" customFormat="1" ht="15" customHeight="1" x14ac:dyDescent="0.25">
      <c r="A21" s="26" t="s">
        <v>102</v>
      </c>
      <c r="B21" s="11" t="s">
        <v>106</v>
      </c>
      <c r="C21" s="12" t="s">
        <v>83</v>
      </c>
      <c r="D21" s="45" t="s">
        <v>5</v>
      </c>
      <c r="E21" s="44">
        <v>425</v>
      </c>
      <c r="F21" s="44">
        <v>486</v>
      </c>
      <c r="G21" s="18" t="s">
        <v>16</v>
      </c>
      <c r="H21" s="2" t="s">
        <v>16</v>
      </c>
      <c r="I21" s="12"/>
      <c r="J21" s="33" t="str">
        <f>IF(G21="No Change","N/A",IF(G21="New Tag Required",Lookup!F:F,IF(G21="N/A","N/A","")))</f>
        <v>N/A</v>
      </c>
      <c r="K21" s="34"/>
      <c r="L21" s="33"/>
      <c r="M21" s="33" t="str">
        <f>IF(H21="No Change","N/A",IF(H21="New Tag Required",Lookup!F:F,IF(H21="N/A","N/A","")))</f>
        <v>N/A</v>
      </c>
      <c r="N21" s="34"/>
      <c r="O21" s="33"/>
    </row>
    <row r="22" spans="1:15" s="2" customFormat="1" ht="15" customHeight="1" x14ac:dyDescent="0.25">
      <c r="A22" s="46" t="s">
        <v>104</v>
      </c>
      <c r="B22" s="11" t="s">
        <v>106</v>
      </c>
      <c r="C22" s="12" t="s">
        <v>83</v>
      </c>
      <c r="D22" s="2" t="s">
        <v>5</v>
      </c>
      <c r="E22" s="44">
        <v>546</v>
      </c>
      <c r="F22" s="44">
        <v>545</v>
      </c>
      <c r="G22" s="18" t="s">
        <v>16</v>
      </c>
      <c r="H22" s="2" t="s">
        <v>16</v>
      </c>
      <c r="I22" s="12"/>
      <c r="J22" s="33" t="str">
        <f>IF(G22="No Change","N/A",IF(G22="New Tag Required",Lookup!F:F,IF(G22="N/A","N/A","")))</f>
        <v>N/A</v>
      </c>
      <c r="K22" s="34"/>
      <c r="L22" s="33"/>
      <c r="M22" s="33" t="str">
        <f>IF(H22="No Change","N/A",IF(H22="New Tag Required",Lookup!F:F,IF(H22="N/A","N/A","")))</f>
        <v>N/A</v>
      </c>
      <c r="N22" s="34"/>
      <c r="O22" s="33"/>
    </row>
    <row r="23" spans="1:15" s="2" customFormat="1" ht="15" customHeight="1" x14ac:dyDescent="0.25">
      <c r="A23" s="46" t="s">
        <v>103</v>
      </c>
      <c r="B23" s="11" t="s">
        <v>106</v>
      </c>
      <c r="C23" s="12" t="s">
        <v>83</v>
      </c>
      <c r="D23" s="2" t="s">
        <v>5</v>
      </c>
      <c r="E23" s="44">
        <v>687</v>
      </c>
      <c r="F23" s="44">
        <v>627</v>
      </c>
      <c r="G23" s="18" t="s">
        <v>16</v>
      </c>
      <c r="H23" s="2" t="s">
        <v>16</v>
      </c>
      <c r="I23" s="12"/>
      <c r="J23" s="33" t="str">
        <f>IF(G23="No Change","N/A",IF(G23="New Tag Required",Lookup!F:F,IF(G23="N/A","N/A","")))</f>
        <v>N/A</v>
      </c>
      <c r="K23" s="34"/>
      <c r="L23" s="33"/>
      <c r="M23" s="33" t="str">
        <f>IF(H23="No Change","N/A",IF(H23="New Tag Required",Lookup!F:F,IF(H23="N/A","N/A","")))</f>
        <v>N/A</v>
      </c>
      <c r="N23" s="34"/>
      <c r="O23" s="33"/>
    </row>
    <row r="24" spans="1:15" x14ac:dyDescent="0.25">
      <c r="A24" s="46" t="s">
        <v>107</v>
      </c>
      <c r="B24" s="11" t="s">
        <v>106</v>
      </c>
      <c r="C24" s="12" t="s">
        <v>95</v>
      </c>
      <c r="D24" s="2" t="s">
        <v>16</v>
      </c>
      <c r="E24" s="18" t="s">
        <v>2</v>
      </c>
      <c r="F24" s="18" t="s">
        <v>2</v>
      </c>
      <c r="G24" s="18" t="s">
        <v>16</v>
      </c>
      <c r="H24" s="2" t="s">
        <v>21</v>
      </c>
      <c r="I24" s="12" t="s">
        <v>108</v>
      </c>
      <c r="J24" s="33" t="str">
        <f>IF(G24="No Change","N/A",IF(G24="New Tag Required",Lookup!F:F,IF(G24="N/A","N/A","")))</f>
        <v>N/A</v>
      </c>
      <c r="K24" s="34"/>
      <c r="L24" s="33"/>
      <c r="M24" s="33" t="str">
        <f>IF(H24="No Change","N/A",IF(H24="New Tag Required",Lookup!F:F,IF(H24="N/A","N/A","")))</f>
        <v/>
      </c>
      <c r="N24" s="34"/>
      <c r="O24" s="33"/>
    </row>
    <row r="25" spans="1:15" x14ac:dyDescent="0.25">
      <c r="A25" s="46" t="s">
        <v>105</v>
      </c>
      <c r="B25" s="11" t="s">
        <v>106</v>
      </c>
      <c r="C25" s="12" t="s">
        <v>83</v>
      </c>
      <c r="D25" s="2" t="s">
        <v>5</v>
      </c>
      <c r="E25" s="44">
        <v>42</v>
      </c>
      <c r="F25" s="44">
        <v>79</v>
      </c>
      <c r="G25" s="18" t="s">
        <v>16</v>
      </c>
      <c r="H25" s="18" t="s">
        <v>16</v>
      </c>
      <c r="J25" s="33" t="str">
        <f>IF(G25="No Change","N/A",IF(G25="New Tag Required",Lookup!F:F,IF(G25="N/A","N/A","")))</f>
        <v>N/A</v>
      </c>
      <c r="K25" s="34"/>
      <c r="L25" s="33"/>
      <c r="M25" s="33" t="str">
        <f>IF(H25="No Change","N/A",IF(H25="New Tag Required",Lookup!F:F,IF(H25="N/A","N/A","")))</f>
        <v>N/A</v>
      </c>
      <c r="N25" s="34"/>
      <c r="O25" s="33"/>
    </row>
    <row r="26" spans="1:15" x14ac:dyDescent="0.25">
      <c r="A26" s="46" t="s">
        <v>109</v>
      </c>
      <c r="B26" s="11" t="s">
        <v>112</v>
      </c>
      <c r="C26" s="12" t="s">
        <v>83</v>
      </c>
      <c r="D26" s="2" t="s">
        <v>5</v>
      </c>
      <c r="E26" s="44">
        <v>66</v>
      </c>
      <c r="F26" s="44">
        <v>47</v>
      </c>
      <c r="G26" s="18" t="s">
        <v>16</v>
      </c>
      <c r="H26" s="18" t="s">
        <v>16</v>
      </c>
      <c r="J26" s="33" t="str">
        <f>IF(G26="No Change","N/A",IF(G26="New Tag Required",Lookup!F:F,IF(G26="N/A","N/A","")))</f>
        <v>N/A</v>
      </c>
      <c r="K26" s="34"/>
      <c r="L26" s="33"/>
      <c r="M26" s="33" t="str">
        <f>IF(H26="No Change","N/A",IF(H26="New Tag Required",Lookup!F:F,IF(H26="N/A","N/A","")))</f>
        <v>N/A</v>
      </c>
      <c r="N26" s="34"/>
      <c r="O26" s="33"/>
    </row>
    <row r="27" spans="1:15" s="2" customFormat="1" x14ac:dyDescent="0.25">
      <c r="A27" s="46" t="s">
        <v>110</v>
      </c>
      <c r="B27" s="11" t="s">
        <v>112</v>
      </c>
      <c r="C27" s="12" t="s">
        <v>83</v>
      </c>
      <c r="D27" s="2" t="s">
        <v>5</v>
      </c>
      <c r="E27" s="44">
        <v>51</v>
      </c>
      <c r="F27" s="44">
        <v>54</v>
      </c>
      <c r="G27" s="18" t="s">
        <v>16</v>
      </c>
      <c r="H27" s="18" t="s">
        <v>16</v>
      </c>
      <c r="I27" s="12"/>
      <c r="J27" s="33" t="str">
        <f>IF(G27="No Change","N/A",IF(G27="New Tag Required",Lookup!F:F,IF(G27="N/A","N/A","")))</f>
        <v>N/A</v>
      </c>
      <c r="K27" s="34"/>
      <c r="L27" s="33"/>
      <c r="M27" s="33" t="str">
        <f>IF(H27="No Change","N/A",IF(H27="New Tag Required",Lookup!F:F,IF(H27="N/A","N/A","")))</f>
        <v>N/A</v>
      </c>
      <c r="N27" s="34"/>
      <c r="O27" s="33"/>
    </row>
    <row r="28" spans="1:15" s="2" customFormat="1" x14ac:dyDescent="0.25">
      <c r="A28" s="46" t="s">
        <v>111</v>
      </c>
      <c r="B28" s="11" t="s">
        <v>112</v>
      </c>
      <c r="C28" s="12" t="s">
        <v>83</v>
      </c>
      <c r="D28" s="2" t="s">
        <v>5</v>
      </c>
      <c r="E28" s="44">
        <v>51</v>
      </c>
      <c r="F28" s="44">
        <v>79</v>
      </c>
      <c r="G28" s="18" t="s">
        <v>16</v>
      </c>
      <c r="H28" s="18" t="s">
        <v>16</v>
      </c>
      <c r="I28" s="12"/>
      <c r="J28" s="33" t="str">
        <f>IF(G28="No Change","N/A",IF(G28="New Tag Required",Lookup!F:F,IF(G28="N/A","N/A","")))</f>
        <v>N/A</v>
      </c>
      <c r="K28" s="34"/>
      <c r="L28" s="33"/>
      <c r="M28" s="33" t="str">
        <f>IF(H28="No Change","N/A",IF(H28="New Tag Required",Lookup!F:F,IF(H28="N/A","N/A","")))</f>
        <v>N/A</v>
      </c>
      <c r="N28" s="34"/>
      <c r="O28" s="33"/>
    </row>
    <row r="29" spans="1:15" s="2" customFormat="1" x14ac:dyDescent="0.25">
      <c r="A29" s="46" t="s">
        <v>115</v>
      </c>
      <c r="B29" s="11" t="s">
        <v>113</v>
      </c>
      <c r="C29" s="12" t="s">
        <v>86</v>
      </c>
      <c r="D29" s="2" t="s">
        <v>5</v>
      </c>
      <c r="E29" s="44">
        <v>14</v>
      </c>
      <c r="F29" s="44">
        <v>0</v>
      </c>
      <c r="G29" s="18" t="s">
        <v>16</v>
      </c>
      <c r="H29" s="18" t="s">
        <v>16</v>
      </c>
      <c r="I29" s="12"/>
      <c r="J29" s="33" t="str">
        <f>IF(G29="No Change","N/A",IF(G29="New Tag Required",Lookup!F:F,IF(G29="N/A","N/A","")))</f>
        <v>N/A</v>
      </c>
      <c r="K29" s="34"/>
      <c r="L29" s="33"/>
      <c r="M29" s="33" t="str">
        <f>IF(H29="No Change","N/A",IF(H29="New Tag Required",Lookup!F:F,IF(H29="N/A","N/A","")))</f>
        <v>N/A</v>
      </c>
      <c r="N29" s="34"/>
      <c r="O29" s="33"/>
    </row>
    <row r="30" spans="1:15" s="2" customFormat="1" x14ac:dyDescent="0.25">
      <c r="A30" s="46" t="s">
        <v>116</v>
      </c>
      <c r="B30" s="11" t="s">
        <v>113</v>
      </c>
      <c r="C30" s="12" t="s">
        <v>86</v>
      </c>
      <c r="D30" s="2" t="s">
        <v>5</v>
      </c>
      <c r="E30" s="44">
        <v>15</v>
      </c>
      <c r="F30" s="44">
        <v>0</v>
      </c>
      <c r="G30" s="18" t="s">
        <v>16</v>
      </c>
      <c r="H30" s="18" t="s">
        <v>16</v>
      </c>
      <c r="I30" s="12"/>
      <c r="J30" s="33" t="str">
        <f>IF(G30="No Change","N/A",IF(G30="New Tag Required",Lookup!F:F,IF(G30="N/A","N/A","")))</f>
        <v>N/A</v>
      </c>
      <c r="K30" s="34"/>
      <c r="L30" s="33"/>
      <c r="M30" s="33" t="str">
        <f>IF(H30="No Change","N/A",IF(H30="New Tag Required",Lookup!F:F,IF(H30="N/A","N/A","")))</f>
        <v>N/A</v>
      </c>
      <c r="N30" s="34"/>
      <c r="O30" s="33"/>
    </row>
    <row r="31" spans="1:15" s="2" customFormat="1" x14ac:dyDescent="0.25">
      <c r="A31" s="46" t="s">
        <v>117</v>
      </c>
      <c r="B31" s="11" t="s">
        <v>113</v>
      </c>
      <c r="C31" s="12" t="s">
        <v>83</v>
      </c>
      <c r="D31" s="2" t="s">
        <v>5</v>
      </c>
      <c r="E31" s="44">
        <v>56</v>
      </c>
      <c r="F31" s="44">
        <v>55</v>
      </c>
      <c r="G31" s="18" t="s">
        <v>16</v>
      </c>
      <c r="H31" s="18" t="s">
        <v>16</v>
      </c>
      <c r="I31" s="12"/>
      <c r="J31" s="33" t="str">
        <f>IF(G31="No Change","N/A",IF(G31="New Tag Required",Lookup!F:F,IF(G31="N/A","N/A","")))</f>
        <v>N/A</v>
      </c>
      <c r="K31" s="34"/>
      <c r="L31" s="33"/>
      <c r="M31" s="33" t="str">
        <f>IF(H31="No Change","N/A",IF(H31="New Tag Required",Lookup!F:F,IF(H31="N/A","N/A","")))</f>
        <v>N/A</v>
      </c>
      <c r="N31" s="34"/>
      <c r="O31" s="33"/>
    </row>
    <row r="32" spans="1:15" s="2" customFormat="1" x14ac:dyDescent="0.25">
      <c r="A32" s="26" t="s">
        <v>139</v>
      </c>
      <c r="B32" s="11" t="s">
        <v>114</v>
      </c>
      <c r="C32" s="12" t="s">
        <v>84</v>
      </c>
      <c r="D32" s="2" t="s">
        <v>6</v>
      </c>
      <c r="E32" s="18"/>
      <c r="F32" s="18"/>
      <c r="G32" s="18" t="s">
        <v>16</v>
      </c>
      <c r="H32" s="18" t="s">
        <v>16</v>
      </c>
      <c r="I32" s="12"/>
      <c r="J32" s="33" t="str">
        <f>IF(G32="No Change","N/A",IF(G32="New Tag Required",Lookup!F:F,IF(G32="N/A","N/A","")))</f>
        <v>N/A</v>
      </c>
      <c r="K32" s="34"/>
      <c r="L32" s="33"/>
      <c r="M32" s="33" t="str">
        <f>IF(H32="No Change","N/A",IF(H32="New Tag Required",Lookup!F:F,IF(H32="N/A","N/A","")))</f>
        <v>N/A</v>
      </c>
      <c r="N32" s="34"/>
      <c r="O32" s="33"/>
    </row>
    <row r="33" spans="1:15" s="2" customFormat="1" x14ac:dyDescent="0.25">
      <c r="A33" s="26" t="s">
        <v>140</v>
      </c>
      <c r="B33" s="11" t="s">
        <v>114</v>
      </c>
      <c r="C33" s="12" t="s">
        <v>84</v>
      </c>
      <c r="D33" s="2" t="s">
        <v>6</v>
      </c>
      <c r="E33" s="18"/>
      <c r="F33" s="18"/>
      <c r="G33" s="18" t="s">
        <v>16</v>
      </c>
      <c r="H33" s="18" t="s">
        <v>16</v>
      </c>
      <c r="I33" s="12"/>
      <c r="J33" s="33" t="str">
        <f>IF(G33="No Change","N/A",IF(G33="New Tag Required",Lookup!F:F,IF(G33="N/A","N/A","")))</f>
        <v>N/A</v>
      </c>
      <c r="K33" s="34"/>
      <c r="L33" s="33"/>
      <c r="M33" s="33" t="str">
        <f>IF(H33="No Change","N/A",IF(H33="New Tag Required",Lookup!F:F,IF(H33="N/A","N/A","")))</f>
        <v>N/A</v>
      </c>
      <c r="N33" s="34"/>
      <c r="O33" s="33"/>
    </row>
    <row r="34" spans="1:15" s="2" customFormat="1" x14ac:dyDescent="0.25">
      <c r="A34" s="46" t="s">
        <v>118</v>
      </c>
      <c r="B34" s="11" t="s">
        <v>113</v>
      </c>
      <c r="C34" s="12" t="s">
        <v>83</v>
      </c>
      <c r="D34" s="2" t="s">
        <v>5</v>
      </c>
      <c r="E34" s="18">
        <v>140</v>
      </c>
      <c r="F34" s="44">
        <v>301</v>
      </c>
      <c r="G34" s="18" t="s">
        <v>16</v>
      </c>
      <c r="H34" s="18" t="s">
        <v>16</v>
      </c>
      <c r="I34" s="12"/>
      <c r="J34" s="33" t="str">
        <f>IF(G34="No Change","N/A",IF(G34="New Tag Required",Lookup!F:F,IF(G34="N/A","N/A","")))</f>
        <v>N/A</v>
      </c>
      <c r="K34" s="34"/>
      <c r="L34" s="33"/>
      <c r="M34" s="33" t="str">
        <f>IF(H34="No Change","N/A",IF(H34="New Tag Required",Lookup!F:F,IF(H34="N/A","N/A","")))</f>
        <v>N/A</v>
      </c>
      <c r="N34" s="34"/>
      <c r="O34" s="33"/>
    </row>
    <row r="35" spans="1:15" x14ac:dyDescent="0.25">
      <c r="A35" s="46" t="s">
        <v>119</v>
      </c>
      <c r="B35" s="11" t="s">
        <v>113</v>
      </c>
      <c r="C35" s="12" t="s">
        <v>83</v>
      </c>
      <c r="D35" s="2" t="s">
        <v>5</v>
      </c>
      <c r="E35" s="18">
        <v>488</v>
      </c>
      <c r="F35" s="44">
        <v>146</v>
      </c>
      <c r="G35" s="18" t="s">
        <v>16</v>
      </c>
      <c r="H35" s="18" t="s">
        <v>16</v>
      </c>
      <c r="J35" s="33" t="str">
        <f>IF(G35="No Change","N/A",IF(G35="New Tag Required",Lookup!F:F,IF(G35="N/A","N/A","")))</f>
        <v>N/A</v>
      </c>
      <c r="K35" s="19"/>
      <c r="L35" s="2"/>
      <c r="M35" s="33" t="str">
        <f>IF(H35="No Change","N/A",IF(H35="New Tag Required",Lookup!F:F,IF(H35="N/A","N/A","")))</f>
        <v>N/A</v>
      </c>
      <c r="N35" s="19"/>
      <c r="O35" s="2"/>
    </row>
    <row r="36" spans="1:15" x14ac:dyDescent="0.25">
      <c r="A36" s="46" t="s">
        <v>120</v>
      </c>
      <c r="B36" s="11" t="s">
        <v>113</v>
      </c>
      <c r="C36" s="12" t="s">
        <v>83</v>
      </c>
      <c r="D36" s="2" t="s">
        <v>5</v>
      </c>
      <c r="E36" s="18">
        <v>140</v>
      </c>
      <c r="F36" s="44">
        <v>309</v>
      </c>
      <c r="G36" s="18" t="s">
        <v>16</v>
      </c>
      <c r="H36" s="18" t="s">
        <v>16</v>
      </c>
      <c r="J36" s="33" t="str">
        <f>IF(G36="No Change","N/A",IF(G36="New Tag Required",Lookup!F:F,IF(G36="N/A","N/A","")))</f>
        <v>N/A</v>
      </c>
      <c r="K36" s="19"/>
      <c r="L36" s="2"/>
      <c r="M36" s="33" t="str">
        <f>IF(H36="No Change","N/A",IF(H36="New Tag Required",Lookup!F:F,IF(H36="N/A","N/A","")))</f>
        <v>N/A</v>
      </c>
      <c r="N36" s="19"/>
      <c r="O36" s="2"/>
    </row>
    <row r="37" spans="1:15" x14ac:dyDescent="0.25">
      <c r="A37" s="46" t="s">
        <v>121</v>
      </c>
      <c r="B37" s="11" t="s">
        <v>113</v>
      </c>
      <c r="C37" s="12" t="s">
        <v>83</v>
      </c>
      <c r="D37" s="2" t="s">
        <v>5</v>
      </c>
      <c r="E37" s="18">
        <v>250</v>
      </c>
      <c r="F37" s="44">
        <v>251</v>
      </c>
      <c r="G37" s="18" t="s">
        <v>16</v>
      </c>
      <c r="H37" s="18" t="s">
        <v>16</v>
      </c>
      <c r="J37" s="33" t="str">
        <f>IF(G37="No Change","N/A",IF(G37="New Tag Required",Lookup!F:F,IF(G37="N/A","N/A","")))</f>
        <v>N/A</v>
      </c>
      <c r="K37" s="34"/>
      <c r="L37" s="33"/>
      <c r="M37" s="33" t="str">
        <f>IF(H37="No Change","N/A",IF(H37="New Tag Required",Lookup!F:F,IF(H37="N/A","N/A","")))</f>
        <v>N/A</v>
      </c>
      <c r="N37" s="34"/>
      <c r="O37" s="33"/>
    </row>
    <row r="38" spans="1:15" x14ac:dyDescent="0.25">
      <c r="A38" s="46" t="s">
        <v>122</v>
      </c>
      <c r="B38" s="11" t="s">
        <v>113</v>
      </c>
      <c r="C38" s="12" t="s">
        <v>83</v>
      </c>
      <c r="D38" s="2" t="s">
        <v>5</v>
      </c>
      <c r="E38" s="18">
        <v>594</v>
      </c>
      <c r="F38" s="44">
        <v>701</v>
      </c>
      <c r="G38" s="18" t="s">
        <v>16</v>
      </c>
      <c r="H38" s="18" t="s">
        <v>16</v>
      </c>
      <c r="J38" s="33" t="str">
        <f>IF(G38="No Change","N/A",IF(G38="New Tag Required",Lookup!F:F,IF(G38="N/A","N/A","")))</f>
        <v>N/A</v>
      </c>
      <c r="K38" s="34"/>
      <c r="L38" s="33"/>
      <c r="M38" s="33" t="str">
        <f>IF(H38="No Change","N/A",IF(H38="New Tag Required",Lookup!F:F,IF(H38="N/A","N/A","")))</f>
        <v>N/A</v>
      </c>
      <c r="N38" s="34"/>
      <c r="O38" s="33"/>
    </row>
    <row r="39" spans="1:15" x14ac:dyDescent="0.25">
      <c r="A39" s="46" t="s">
        <v>123</v>
      </c>
      <c r="B39" s="11" t="s">
        <v>113</v>
      </c>
      <c r="C39" s="12" t="s">
        <v>83</v>
      </c>
      <c r="D39" s="2" t="s">
        <v>5</v>
      </c>
      <c r="E39" s="18">
        <v>228</v>
      </c>
      <c r="F39" s="44">
        <v>308</v>
      </c>
      <c r="G39" s="18" t="s">
        <v>16</v>
      </c>
      <c r="H39" s="18" t="s">
        <v>16</v>
      </c>
      <c r="J39" s="33" t="str">
        <f>IF(G39="No Change","N/A",IF(G39="New Tag Required",Lookup!F:F,IF(G39="N/A","N/A","")))</f>
        <v>N/A</v>
      </c>
      <c r="K39" s="34"/>
      <c r="L39" s="33"/>
      <c r="M39" s="33" t="str">
        <f>IF(H39="No Change","N/A",IF(H39="New Tag Required",Lookup!F:F,IF(H39="N/A","N/A","")))</f>
        <v>N/A</v>
      </c>
      <c r="N39" s="34"/>
      <c r="O39" s="33"/>
    </row>
    <row r="40" spans="1:15" x14ac:dyDescent="0.25">
      <c r="A40" s="46" t="s">
        <v>124</v>
      </c>
      <c r="B40" s="11" t="s">
        <v>113</v>
      </c>
      <c r="C40" s="12" t="s">
        <v>83</v>
      </c>
      <c r="D40" s="2" t="s">
        <v>5</v>
      </c>
      <c r="E40" s="18">
        <v>250</v>
      </c>
      <c r="F40" s="44">
        <v>247</v>
      </c>
      <c r="G40" s="18" t="s">
        <v>16</v>
      </c>
      <c r="H40" s="18" t="s">
        <v>16</v>
      </c>
      <c r="J40" s="33" t="str">
        <f>IF(G40="No Change","N/A",IF(G40="New Tag Required",Lookup!F:F,IF(G40="N/A","N/A","")))</f>
        <v>N/A</v>
      </c>
      <c r="K40" s="35"/>
      <c r="L40" s="12"/>
      <c r="M40" s="33" t="str">
        <f>IF(H40="No Change","N/A",IF(H40="New Tag Required",Lookup!F:F,IF(H40="N/A","N/A","")))</f>
        <v>N/A</v>
      </c>
      <c r="N40" s="35"/>
      <c r="O40" s="12"/>
    </row>
    <row r="41" spans="1:15" x14ac:dyDescent="0.25">
      <c r="A41" s="46" t="s">
        <v>125</v>
      </c>
      <c r="B41" s="11" t="s">
        <v>113</v>
      </c>
      <c r="C41" s="12" t="s">
        <v>83</v>
      </c>
      <c r="D41" s="2" t="s">
        <v>5</v>
      </c>
      <c r="E41" s="18">
        <v>66</v>
      </c>
      <c r="F41" s="44">
        <v>51</v>
      </c>
      <c r="G41" s="18" t="s">
        <v>16</v>
      </c>
      <c r="H41" s="18" t="s">
        <v>16</v>
      </c>
      <c r="J41" s="33" t="str">
        <f>IF(G41="No Change","N/A",IF(G41="New Tag Required",Lookup!F:F,IF(G41="N/A","N/A","")))</f>
        <v>N/A</v>
      </c>
      <c r="K41" s="35"/>
      <c r="L41" s="12"/>
      <c r="M41" s="33" t="str">
        <f>IF(H41="No Change","N/A",IF(H41="New Tag Required",Lookup!F:F,IF(H41="N/A","N/A","")))</f>
        <v>N/A</v>
      </c>
      <c r="N41" s="35"/>
      <c r="O41" s="12"/>
    </row>
    <row r="42" spans="1:15" x14ac:dyDescent="0.25">
      <c r="A42" s="46" t="s">
        <v>126</v>
      </c>
      <c r="B42" s="11" t="s">
        <v>113</v>
      </c>
      <c r="C42" s="12" t="s">
        <v>83</v>
      </c>
      <c r="D42" s="2" t="s">
        <v>5</v>
      </c>
      <c r="E42" s="18">
        <v>51</v>
      </c>
      <c r="F42" s="44">
        <v>66</v>
      </c>
      <c r="G42" s="18" t="s">
        <v>16</v>
      </c>
      <c r="H42" s="18" t="s">
        <v>16</v>
      </c>
      <c r="J42" s="33" t="str">
        <f>IF(G42="No Change","N/A",IF(G42="New Tag Required",Lookup!F:F,IF(G42="N/A","N/A","")))</f>
        <v>N/A</v>
      </c>
      <c r="K42" s="35"/>
      <c r="L42" s="12"/>
      <c r="M42" s="33" t="str">
        <f>IF(H42="No Change","N/A",IF(H42="New Tag Required",Lookup!F:F,IF(H42="N/A","N/A","")))</f>
        <v>N/A</v>
      </c>
      <c r="N42" s="35"/>
      <c r="O42" s="12"/>
    </row>
    <row r="43" spans="1:15" x14ac:dyDescent="0.25">
      <c r="A43" s="46" t="s">
        <v>127</v>
      </c>
      <c r="B43" s="11" t="s">
        <v>113</v>
      </c>
      <c r="C43" s="12" t="s">
        <v>83</v>
      </c>
      <c r="D43" s="2" t="s">
        <v>5</v>
      </c>
      <c r="E43" s="18">
        <v>302</v>
      </c>
      <c r="F43" s="44">
        <v>332</v>
      </c>
      <c r="G43" s="18" t="s">
        <v>16</v>
      </c>
      <c r="H43" s="18" t="s">
        <v>16</v>
      </c>
      <c r="J43" s="33" t="str">
        <f>IF(G43="No Change","N/A",IF(G43="New Tag Required",Lookup!F:F,IF(G43="N/A","N/A","")))</f>
        <v>N/A</v>
      </c>
      <c r="K43" s="35"/>
      <c r="L43" s="12"/>
      <c r="M43" s="33" t="str">
        <f>IF(H43="No Change","N/A",IF(H43="New Tag Required",Lookup!F:F,IF(H43="N/A","N/A","")))</f>
        <v>N/A</v>
      </c>
      <c r="N43" s="35"/>
      <c r="O43" s="12"/>
    </row>
    <row r="44" spans="1:15" s="2" customFormat="1" x14ac:dyDescent="0.25">
      <c r="A44" s="46" t="s">
        <v>128</v>
      </c>
      <c r="B44" s="11" t="s">
        <v>113</v>
      </c>
      <c r="C44" s="12" t="s">
        <v>83</v>
      </c>
      <c r="D44" s="2" t="s">
        <v>5</v>
      </c>
      <c r="E44" s="18">
        <v>332</v>
      </c>
      <c r="F44" s="44">
        <v>302</v>
      </c>
      <c r="G44" s="18" t="s">
        <v>16</v>
      </c>
      <c r="H44" s="18" t="s">
        <v>16</v>
      </c>
      <c r="I44" s="12"/>
      <c r="J44" s="33" t="str">
        <f>IF(G44="No Change","N/A",IF(G44="New Tag Required",Lookup!F:F,IF(G44="N/A","N/A","")))</f>
        <v>N/A</v>
      </c>
      <c r="K44" s="35"/>
      <c r="L44" s="12"/>
      <c r="M44" s="33" t="str">
        <f>IF(H44="No Change","N/A",IF(H44="New Tag Required",Lookup!F:F,IF(H44="N/A","N/A","")))</f>
        <v>N/A</v>
      </c>
      <c r="N44" s="35"/>
      <c r="O44" s="12"/>
    </row>
    <row r="45" spans="1:15" s="2" customFormat="1" x14ac:dyDescent="0.25">
      <c r="A45" s="46" t="s">
        <v>129</v>
      </c>
      <c r="B45" s="11" t="s">
        <v>114</v>
      </c>
      <c r="C45" s="12" t="s">
        <v>86</v>
      </c>
      <c r="D45" s="2" t="s">
        <v>5</v>
      </c>
      <c r="E45" s="18">
        <v>14</v>
      </c>
      <c r="F45" s="44">
        <v>0</v>
      </c>
      <c r="G45" s="18" t="s">
        <v>16</v>
      </c>
      <c r="H45" s="18" t="s">
        <v>16</v>
      </c>
      <c r="I45" s="12"/>
      <c r="J45" s="33" t="str">
        <f>IF(G45="No Change","N/A",IF(G45="New Tag Required",Lookup!F:F,IF(G45="N/A","N/A","")))</f>
        <v>N/A</v>
      </c>
      <c r="K45" s="35"/>
      <c r="L45" s="12"/>
      <c r="M45" s="33" t="str">
        <f>IF(H45="No Change","N/A",IF(H45="New Tag Required",Lookup!F:F,IF(H45="N/A","N/A","")))</f>
        <v>N/A</v>
      </c>
      <c r="N45" s="35"/>
      <c r="O45" s="12"/>
    </row>
    <row r="46" spans="1:15" s="2" customFormat="1" x14ac:dyDescent="0.25">
      <c r="A46" s="46" t="s">
        <v>130</v>
      </c>
      <c r="B46" s="11" t="s">
        <v>114</v>
      </c>
      <c r="C46" s="12" t="s">
        <v>86</v>
      </c>
      <c r="D46" s="2" t="s">
        <v>5</v>
      </c>
      <c r="E46" s="18">
        <v>14</v>
      </c>
      <c r="F46" s="44">
        <v>0</v>
      </c>
      <c r="G46" s="18" t="s">
        <v>16</v>
      </c>
      <c r="H46" s="18" t="s">
        <v>16</v>
      </c>
      <c r="I46" s="12"/>
      <c r="J46" s="33" t="str">
        <f>IF(G46="No Change","N/A",IF(G46="New Tag Required",Lookup!F:F,IF(G46="N/A","N/A","")))</f>
        <v>N/A</v>
      </c>
      <c r="K46" s="35"/>
      <c r="L46" s="12"/>
      <c r="M46" s="33" t="str">
        <f>IF(H46="No Change","N/A",IF(H46="New Tag Required",Lookup!F:F,IF(H46="N/A","N/A","")))</f>
        <v>N/A</v>
      </c>
      <c r="N46" s="35"/>
      <c r="O46" s="12"/>
    </row>
    <row r="47" spans="1:15" s="2" customFormat="1" x14ac:dyDescent="0.25">
      <c r="A47" s="26" t="s">
        <v>141</v>
      </c>
      <c r="B47" s="11" t="s">
        <v>114</v>
      </c>
      <c r="C47" s="12" t="s">
        <v>84</v>
      </c>
      <c r="D47" s="2" t="s">
        <v>6</v>
      </c>
      <c r="E47" s="18"/>
      <c r="F47" s="18"/>
      <c r="G47" s="18" t="s">
        <v>16</v>
      </c>
      <c r="H47" s="18" t="s">
        <v>16</v>
      </c>
      <c r="I47" s="12"/>
      <c r="J47" s="33" t="str">
        <f>IF(G47="No Change","N/A",IF(G47="New Tag Required",Lookup!F:F,IF(G47="N/A","N/A","")))</f>
        <v>N/A</v>
      </c>
      <c r="K47" s="35"/>
      <c r="L47" s="12"/>
      <c r="M47" s="33" t="str">
        <f>IF(H47="No Change","N/A",IF(H47="New Tag Required",Lookup!F:F,IF(H47="N/A","N/A","")))</f>
        <v>N/A</v>
      </c>
      <c r="N47" s="35"/>
      <c r="O47" s="12"/>
    </row>
    <row r="48" spans="1:15" s="2" customFormat="1" x14ac:dyDescent="0.25">
      <c r="A48" s="46" t="s">
        <v>131</v>
      </c>
      <c r="B48" s="11" t="s">
        <v>114</v>
      </c>
      <c r="C48" s="12" t="s">
        <v>95</v>
      </c>
      <c r="D48" s="2" t="s">
        <v>16</v>
      </c>
      <c r="E48" s="18" t="s">
        <v>132</v>
      </c>
      <c r="F48" s="44" t="s">
        <v>2</v>
      </c>
      <c r="G48" s="18" t="s">
        <v>3</v>
      </c>
      <c r="H48" s="18" t="s">
        <v>16</v>
      </c>
      <c r="I48" s="12" t="s">
        <v>133</v>
      </c>
      <c r="J48" s="33">
        <f>IF(G48="No Change","N/A",IF(G48="New Tag Required",Lookup!F:F,IF(G48="N/A","N/A","")))</f>
        <v>0</v>
      </c>
      <c r="K48" s="35"/>
      <c r="L48" s="12"/>
      <c r="M48" s="33" t="str">
        <f>IF(H48="No Change","N/A",IF(H48="New Tag Required",Lookup!F:F,IF(H48="N/A","N/A","")))</f>
        <v>N/A</v>
      </c>
      <c r="N48" s="35"/>
      <c r="O48" s="12"/>
    </row>
    <row r="49" spans="1:15" s="2" customFormat="1" ht="30" x14ac:dyDescent="0.25">
      <c r="A49" s="26" t="s">
        <v>142</v>
      </c>
      <c r="B49" s="11" t="s">
        <v>114</v>
      </c>
      <c r="C49" s="12" t="s">
        <v>154</v>
      </c>
      <c r="D49" s="2" t="s">
        <v>5</v>
      </c>
      <c r="E49" s="18">
        <v>447</v>
      </c>
      <c r="F49" s="44">
        <v>478</v>
      </c>
      <c r="G49" s="18" t="s">
        <v>16</v>
      </c>
      <c r="H49" s="18" t="s">
        <v>16</v>
      </c>
      <c r="I49" s="12"/>
      <c r="J49" s="33" t="str">
        <f>IF(G49="No Change","N/A",IF(G49="New Tag Required",Lookup!F:F,IF(G49="N/A","N/A","")))</f>
        <v>N/A</v>
      </c>
      <c r="K49" s="35"/>
      <c r="L49" s="12"/>
      <c r="M49" s="33" t="str">
        <f>IF(H49="No Change","N/A",IF(H49="New Tag Required",Lookup!F:F,IF(H49="N/A","N/A","")))</f>
        <v>N/A</v>
      </c>
      <c r="N49" s="35"/>
      <c r="O49" s="12"/>
    </row>
    <row r="50" spans="1:15" x14ac:dyDescent="0.25">
      <c r="A50" s="26" t="s">
        <v>143</v>
      </c>
      <c r="B50" s="11" t="s">
        <v>114</v>
      </c>
      <c r="C50" s="12" t="s">
        <v>84</v>
      </c>
      <c r="D50" s="2" t="s">
        <v>6</v>
      </c>
      <c r="E50" s="18" t="s">
        <v>132</v>
      </c>
      <c r="F50" s="44" t="s">
        <v>2</v>
      </c>
      <c r="G50" s="18" t="s">
        <v>16</v>
      </c>
      <c r="H50" s="18" t="s">
        <v>16</v>
      </c>
      <c r="J50" s="33" t="str">
        <f>IF(G50="No Change","N/A",IF(G50="New Tag Required",Lookup!F:F,IF(G50="N/A","N/A","")))</f>
        <v>N/A</v>
      </c>
      <c r="K50" s="19"/>
      <c r="L50" s="2"/>
      <c r="M50" s="33" t="str">
        <f>IF(H50="No Change","N/A",IF(H50="New Tag Required",Lookup!F:F,IF(H50="N/A","N/A","")))</f>
        <v>N/A</v>
      </c>
      <c r="N50" s="19"/>
      <c r="O50" s="2"/>
    </row>
    <row r="51" spans="1:15" s="2" customFormat="1" x14ac:dyDescent="0.25">
      <c r="A51" s="26" t="s">
        <v>144</v>
      </c>
      <c r="B51" s="11" t="s">
        <v>114</v>
      </c>
      <c r="C51" s="12" t="s">
        <v>84</v>
      </c>
      <c r="D51" s="2" t="s">
        <v>6</v>
      </c>
      <c r="E51" s="18" t="s">
        <v>132</v>
      </c>
      <c r="F51" s="44" t="s">
        <v>2</v>
      </c>
      <c r="G51" s="18" t="s">
        <v>16</v>
      </c>
      <c r="H51" s="18" t="s">
        <v>16</v>
      </c>
      <c r="I51" s="12"/>
      <c r="J51" s="33" t="str">
        <f>IF(G51="No Change","N/A",IF(G51="New Tag Required",Lookup!F:F,IF(G51="N/A","N/A","")))</f>
        <v>N/A</v>
      </c>
      <c r="K51" s="35"/>
      <c r="L51" s="12"/>
      <c r="M51" s="33" t="str">
        <f>IF(H51="No Change","N/A",IF(H51="New Tag Required",Lookup!F:F,IF(H51="N/A","N/A","")))</f>
        <v>N/A</v>
      </c>
      <c r="N51" s="35"/>
      <c r="O51" s="12"/>
    </row>
    <row r="52" spans="1:15" x14ac:dyDescent="0.25">
      <c r="A52" s="46" t="s">
        <v>134</v>
      </c>
      <c r="B52" s="11" t="s">
        <v>114</v>
      </c>
      <c r="C52" s="12" t="s">
        <v>83</v>
      </c>
      <c r="D52" s="2" t="s">
        <v>5</v>
      </c>
      <c r="E52" s="18">
        <v>130</v>
      </c>
      <c r="F52" s="44">
        <v>319</v>
      </c>
      <c r="G52" s="18" t="s">
        <v>16</v>
      </c>
      <c r="H52" s="18" t="s">
        <v>16</v>
      </c>
      <c r="J52" s="33" t="str">
        <f>IF(G52="No Change","N/A",IF(G52="New Tag Required",Lookup!F:F,IF(G52="N/A","N/A","")))</f>
        <v>N/A</v>
      </c>
      <c r="K52" s="19"/>
      <c r="L52" s="2"/>
      <c r="M52" s="33" t="str">
        <f>IF(H52="No Change","N/A",IF(H52="New Tag Required",Lookup!F:F,IF(H52="N/A","N/A","")))</f>
        <v>N/A</v>
      </c>
      <c r="N52" s="19"/>
      <c r="O52" s="2"/>
    </row>
    <row r="53" spans="1:15" x14ac:dyDescent="0.25">
      <c r="A53" s="46" t="s">
        <v>135</v>
      </c>
      <c r="B53" s="11" t="s">
        <v>114</v>
      </c>
      <c r="C53" s="12" t="s">
        <v>83</v>
      </c>
      <c r="D53" s="2" t="s">
        <v>5</v>
      </c>
      <c r="E53" s="18">
        <v>544</v>
      </c>
      <c r="F53" s="24">
        <v>145</v>
      </c>
      <c r="G53" s="18" t="s">
        <v>16</v>
      </c>
      <c r="H53" s="18" t="s">
        <v>16</v>
      </c>
      <c r="J53" s="33" t="str">
        <f>IF(G53="No Change","N/A",IF(G53="New Tag Required",Lookup!F:F,IF(G53="N/A","N/A","")))</f>
        <v>N/A</v>
      </c>
      <c r="K53" s="19"/>
      <c r="L53" s="2"/>
      <c r="M53" s="33" t="str">
        <f>IF(H53="No Change","N/A",IF(H53="New Tag Required",Lookup!F:F,IF(H53="N/A","N/A","")))</f>
        <v>N/A</v>
      </c>
      <c r="N53" s="19"/>
      <c r="O53" s="2"/>
    </row>
    <row r="54" spans="1:15" x14ac:dyDescent="0.25">
      <c r="A54" s="46" t="s">
        <v>136</v>
      </c>
      <c r="B54" s="11" t="s">
        <v>114</v>
      </c>
      <c r="C54" s="12" t="s">
        <v>83</v>
      </c>
      <c r="D54" s="2" t="s">
        <v>5</v>
      </c>
      <c r="E54" s="18">
        <v>130</v>
      </c>
      <c r="F54" s="44">
        <v>340</v>
      </c>
      <c r="G54" s="18" t="s">
        <v>16</v>
      </c>
      <c r="H54" s="18" t="s">
        <v>16</v>
      </c>
      <c r="J54" s="33" t="str">
        <f>IF(G54="No Change","N/A",IF(G54="New Tag Required",Lookup!F:F,IF(G54="N/A","N/A","")))</f>
        <v>N/A</v>
      </c>
      <c r="K54" s="19"/>
      <c r="L54" s="2"/>
      <c r="M54" s="33" t="str">
        <f>IF(H54="No Change","N/A",IF(H54="New Tag Required",Lookup!F:F,IF(H54="N/A","N/A","")))</f>
        <v>N/A</v>
      </c>
      <c r="N54" s="19"/>
      <c r="O54" s="2"/>
    </row>
    <row r="55" spans="1:15" x14ac:dyDescent="0.25">
      <c r="A55" s="46" t="s">
        <v>137</v>
      </c>
      <c r="B55" s="11" t="s">
        <v>114</v>
      </c>
      <c r="C55" s="12" t="s">
        <v>83</v>
      </c>
      <c r="D55" s="2" t="s">
        <v>5</v>
      </c>
      <c r="E55" s="18">
        <v>250</v>
      </c>
      <c r="F55" s="44">
        <v>251</v>
      </c>
      <c r="G55" s="18" t="s">
        <v>16</v>
      </c>
      <c r="H55" s="18" t="s">
        <v>16</v>
      </c>
      <c r="J55" s="33" t="str">
        <f>IF(G55="No Change","N/A",IF(G55="New Tag Required",Lookup!F:F,IF(G55="N/A","N/A","")))</f>
        <v>N/A</v>
      </c>
      <c r="K55" s="35"/>
      <c r="L55" s="12"/>
      <c r="M55" s="33" t="str">
        <f>IF(H55="No Change","N/A",IF(H55="New Tag Required",Lookup!F:F,IF(H55="N/A","N/A","")))</f>
        <v>N/A</v>
      </c>
      <c r="N55" s="35"/>
      <c r="O55" s="12"/>
    </row>
    <row r="56" spans="1:15" x14ac:dyDescent="0.25">
      <c r="A56" s="46" t="s">
        <v>138</v>
      </c>
      <c r="B56" s="11" t="s">
        <v>114</v>
      </c>
      <c r="C56" s="12" t="s">
        <v>83</v>
      </c>
      <c r="D56" s="2" t="s">
        <v>5</v>
      </c>
      <c r="E56" s="18">
        <v>594</v>
      </c>
      <c r="F56" s="44">
        <v>690</v>
      </c>
      <c r="G56" s="18" t="s">
        <v>16</v>
      </c>
      <c r="H56" s="18" t="s">
        <v>16</v>
      </c>
      <c r="J56" s="33" t="str">
        <f>IF(G56="No Change","N/A",IF(G56="New Tag Required",Lookup!F:F,IF(G56="N/A","N/A","")))</f>
        <v>N/A</v>
      </c>
      <c r="K56" s="35"/>
      <c r="L56" s="12"/>
      <c r="M56" s="33" t="str">
        <f>IF(H56="No Change","N/A",IF(H56="New Tag Required",Lookup!F:F,IF(H56="N/A","N/A","")))</f>
        <v>N/A</v>
      </c>
      <c r="N56" s="35"/>
      <c r="O56" s="12"/>
    </row>
    <row r="57" spans="1:15" x14ac:dyDescent="0.25">
      <c r="A57" s="46" t="s">
        <v>146</v>
      </c>
      <c r="B57" s="11" t="s">
        <v>114</v>
      </c>
      <c r="C57" s="12" t="s">
        <v>83</v>
      </c>
      <c r="D57" s="2" t="s">
        <v>5</v>
      </c>
      <c r="E57" s="18">
        <v>228</v>
      </c>
      <c r="F57" s="44">
        <v>297</v>
      </c>
      <c r="G57" s="18" t="s">
        <v>16</v>
      </c>
      <c r="H57" s="18" t="s">
        <v>16</v>
      </c>
      <c r="J57" s="33" t="str">
        <f>IF(G57="No Change","N/A",IF(G57="New Tag Required",Lookup!F:F,IF(G57="N/A","N/A","")))</f>
        <v>N/A</v>
      </c>
      <c r="K57" s="35"/>
      <c r="L57" s="12"/>
      <c r="M57" s="33" t="str">
        <f>IF(H57="No Change","N/A",IF(H57="New Tag Required",Lookup!F:F,IF(H57="N/A","N/A","")))</f>
        <v>N/A</v>
      </c>
      <c r="N57" s="35"/>
      <c r="O57" s="12"/>
    </row>
    <row r="58" spans="1:15" x14ac:dyDescent="0.25">
      <c r="A58" s="46" t="s">
        <v>145</v>
      </c>
      <c r="B58" s="11" t="s">
        <v>114</v>
      </c>
      <c r="C58" s="12" t="s">
        <v>83</v>
      </c>
      <c r="D58" s="2" t="s">
        <v>5</v>
      </c>
      <c r="E58" s="18">
        <v>250</v>
      </c>
      <c r="F58" s="44">
        <v>247</v>
      </c>
      <c r="G58" s="18" t="s">
        <v>16</v>
      </c>
      <c r="H58" s="18" t="s">
        <v>16</v>
      </c>
      <c r="J58" s="33" t="str">
        <f>IF(G58="No Change","N/A",IF(G58="New Tag Required",Lookup!F:F,IF(G58="N/A","N/A","")))</f>
        <v>N/A</v>
      </c>
      <c r="K58" s="19"/>
      <c r="L58" s="2"/>
      <c r="M58" s="33" t="str">
        <f>IF(H58="No Change","N/A",IF(H58="New Tag Required",Lookup!F:F,IF(H58="N/A","N/A","")))</f>
        <v>N/A</v>
      </c>
      <c r="N58" s="35"/>
      <c r="O58" s="12"/>
    </row>
    <row r="59" spans="1:15" x14ac:dyDescent="0.25">
      <c r="A59" s="46" t="s">
        <v>147</v>
      </c>
      <c r="B59" s="11" t="s">
        <v>114</v>
      </c>
      <c r="C59" s="12" t="s">
        <v>83</v>
      </c>
      <c r="D59" s="2" t="s">
        <v>5</v>
      </c>
      <c r="E59" s="18">
        <v>66</v>
      </c>
      <c r="F59" s="44">
        <v>51</v>
      </c>
      <c r="G59" s="18" t="s">
        <v>16</v>
      </c>
      <c r="H59" s="18" t="s">
        <v>16</v>
      </c>
      <c r="J59" s="33" t="str">
        <f>IF(G59="No Change","N/A",IF(G59="New Tag Required",Lookup!F:F,IF(G59="N/A","N/A","")))</f>
        <v>N/A</v>
      </c>
      <c r="K59" s="19"/>
      <c r="L59" s="2"/>
      <c r="M59" s="33" t="str">
        <f>IF(H59="No Change","N/A",IF(H59="New Tag Required",Lookup!F:F,IF(H59="N/A","N/A","")))</f>
        <v>N/A</v>
      </c>
      <c r="N59" s="35"/>
      <c r="O59" s="12"/>
    </row>
    <row r="60" spans="1:15" x14ac:dyDescent="0.25">
      <c r="A60" s="46" t="s">
        <v>148</v>
      </c>
      <c r="B60" s="11" t="s">
        <v>114</v>
      </c>
      <c r="C60" s="12" t="s">
        <v>83</v>
      </c>
      <c r="D60" s="2" t="s">
        <v>5</v>
      </c>
      <c r="E60" s="18">
        <v>51</v>
      </c>
      <c r="F60" s="44">
        <v>66</v>
      </c>
      <c r="G60" s="18" t="s">
        <v>16</v>
      </c>
      <c r="H60" s="18" t="s">
        <v>16</v>
      </c>
      <c r="J60" s="33" t="str">
        <f>IF(G60="No Change","N/A",IF(G60="New Tag Required",Lookup!F:F,IF(G60="N/A","N/A","")))</f>
        <v>N/A</v>
      </c>
      <c r="K60" s="19"/>
      <c r="L60" s="2"/>
      <c r="M60" s="33" t="str">
        <f>IF(H60="No Change","N/A",IF(H60="New Tag Required",Lookup!F:F,IF(H60="N/A","N/A","")))</f>
        <v>N/A</v>
      </c>
      <c r="N60" s="19"/>
      <c r="O60" s="2"/>
    </row>
    <row r="61" spans="1:15" x14ac:dyDescent="0.25">
      <c r="A61" s="46" t="s">
        <v>149</v>
      </c>
      <c r="B61" s="11" t="s">
        <v>114</v>
      </c>
      <c r="C61" s="12" t="s">
        <v>83</v>
      </c>
      <c r="D61" s="2" t="s">
        <v>5</v>
      </c>
      <c r="E61" s="18">
        <v>270</v>
      </c>
      <c r="F61" s="44">
        <v>296</v>
      </c>
      <c r="G61" s="18" t="s">
        <v>16</v>
      </c>
      <c r="H61" s="18" t="s">
        <v>16</v>
      </c>
      <c r="J61" s="33" t="str">
        <f>IF(G61="No Change","N/A",IF(G61="New Tag Required",Lookup!F:F,IF(G61="N/A","N/A","")))</f>
        <v>N/A</v>
      </c>
      <c r="K61" s="19"/>
      <c r="L61" s="2"/>
      <c r="M61" s="33" t="str">
        <f>IF(H61="No Change","N/A",IF(H61="New Tag Required",Lookup!F:F,IF(H61="N/A","N/A","")))</f>
        <v>N/A</v>
      </c>
      <c r="N61" s="19"/>
      <c r="O61" s="2"/>
    </row>
    <row r="62" spans="1:15" s="2" customFormat="1" x14ac:dyDescent="0.25">
      <c r="A62" s="46" t="s">
        <v>150</v>
      </c>
      <c r="B62" s="11" t="s">
        <v>114</v>
      </c>
      <c r="C62" s="12" t="s">
        <v>83</v>
      </c>
      <c r="D62" s="2" t="s">
        <v>5</v>
      </c>
      <c r="E62" s="18">
        <v>296</v>
      </c>
      <c r="F62" s="44">
        <v>270</v>
      </c>
      <c r="G62" s="18" t="s">
        <v>16</v>
      </c>
      <c r="H62" s="18" t="s">
        <v>16</v>
      </c>
      <c r="I62" s="12"/>
      <c r="J62" s="33" t="str">
        <f>IF(G62="No Change","N/A",IF(G62="New Tag Required",Lookup!F:F,IF(G62="N/A","N/A","")))</f>
        <v>N/A</v>
      </c>
      <c r="K62" s="19"/>
      <c r="M62" s="33" t="str">
        <f>IF(H62="No Change","N/A",IF(H62="New Tag Required",Lookup!F:F,IF(H62="N/A","N/A","")))</f>
        <v>N/A</v>
      </c>
      <c r="N62" s="19"/>
    </row>
    <row r="63" spans="1:15" s="2" customFormat="1" x14ac:dyDescent="0.25">
      <c r="A63" s="46" t="s">
        <v>156</v>
      </c>
      <c r="B63" s="11" t="s">
        <v>151</v>
      </c>
      <c r="C63" s="12" t="s">
        <v>83</v>
      </c>
      <c r="D63" s="2" t="s">
        <v>5</v>
      </c>
      <c r="E63" s="18">
        <v>4071</v>
      </c>
      <c r="F63" s="44">
        <v>3776</v>
      </c>
      <c r="G63" s="18" t="s">
        <v>16</v>
      </c>
      <c r="H63" s="2" t="s">
        <v>16</v>
      </c>
      <c r="I63" s="12"/>
      <c r="J63" s="33" t="str">
        <f>IF(G63="No Change","N/A",IF(G63="New Tag Required",Lookup!F:F,IF(G63="N/A","N/A","")))</f>
        <v>N/A</v>
      </c>
      <c r="K63" s="19"/>
      <c r="M63" s="33" t="str">
        <f>IF(H63="No Change","N/A",IF(H63="New Tag Required",Lookup!F:F,IF(H63="N/A","N/A","")))</f>
        <v>N/A</v>
      </c>
      <c r="N63" s="19"/>
    </row>
    <row r="64" spans="1:15" x14ac:dyDescent="0.25">
      <c r="A64" s="46" t="s">
        <v>152</v>
      </c>
      <c r="B64" s="11" t="s">
        <v>151</v>
      </c>
      <c r="C64" s="12" t="s">
        <v>27</v>
      </c>
      <c r="D64" s="2" t="s">
        <v>5</v>
      </c>
      <c r="E64" s="18">
        <v>0</v>
      </c>
      <c r="F64" s="44">
        <v>270</v>
      </c>
      <c r="G64" s="18" t="s">
        <v>3</v>
      </c>
      <c r="H64" s="2" t="s">
        <v>2</v>
      </c>
      <c r="J64" s="33">
        <f>IF(G64="No Change","N/A",IF(G64="New Tag Required",Lookup!F:F,IF(G64="N/A","N/A","")))</f>
        <v>0</v>
      </c>
      <c r="K64" s="19"/>
      <c r="L64" s="2"/>
      <c r="M64" s="33" t="str">
        <f>IF(H64="No Change","N/A",IF(H64="New Tag Required",Lookup!F:F,IF(H64="N/A","N/A","")))</f>
        <v>N/A</v>
      </c>
      <c r="N64" s="19"/>
      <c r="O64" s="2"/>
    </row>
    <row r="65" spans="1:15" s="2" customFormat="1" x14ac:dyDescent="0.25">
      <c r="A65" s="46" t="s">
        <v>153</v>
      </c>
      <c r="B65" s="11" t="s">
        <v>151</v>
      </c>
      <c r="C65" s="12" t="s">
        <v>86</v>
      </c>
      <c r="D65" s="2" t="s">
        <v>5</v>
      </c>
      <c r="E65" s="18">
        <v>270</v>
      </c>
      <c r="F65" s="44">
        <v>0</v>
      </c>
      <c r="G65" s="18" t="s">
        <v>16</v>
      </c>
      <c r="H65" s="2" t="s">
        <v>16</v>
      </c>
      <c r="I65" s="12"/>
      <c r="J65" s="33" t="str">
        <f>IF(G65="No Change","N/A",IF(G65="New Tag Required",Lookup!F:F,IF(G65="N/A","N/A","")))</f>
        <v>N/A</v>
      </c>
      <c r="K65" s="19"/>
      <c r="M65" s="33" t="str">
        <f>IF(H65="No Change","N/A",IF(H65="New Tag Required",Lookup!F:F,IF(H65="N/A","N/A","")))</f>
        <v>N/A</v>
      </c>
      <c r="N65" s="19"/>
    </row>
    <row r="66" spans="1:15" s="2" customFormat="1" x14ac:dyDescent="0.25">
      <c r="A66" s="26" t="s">
        <v>157</v>
      </c>
      <c r="B66" s="11" t="s">
        <v>158</v>
      </c>
      <c r="C66" s="12" t="s">
        <v>86</v>
      </c>
      <c r="D66" s="2" t="s">
        <v>5</v>
      </c>
      <c r="E66" s="18">
        <v>200</v>
      </c>
      <c r="F66" s="44">
        <v>0</v>
      </c>
      <c r="G66" s="18" t="s">
        <v>16</v>
      </c>
      <c r="H66" s="2" t="s">
        <v>16</v>
      </c>
      <c r="I66" s="12"/>
      <c r="J66" s="33" t="str">
        <f>IF(G66="No Change","N/A",IF(G66="New Tag Required",Lookup!F:F,IF(G66="N/A","N/A","")))</f>
        <v>N/A</v>
      </c>
      <c r="K66" s="19"/>
      <c r="M66" s="33" t="str">
        <f>IF(H66="No Change","N/A",IF(H66="New Tag Required",Lookup!F:F,IF(H66="N/A","N/A","")))</f>
        <v>N/A</v>
      </c>
      <c r="N66" s="19"/>
    </row>
    <row r="67" spans="1:15" s="2" customFormat="1" x14ac:dyDescent="0.25">
      <c r="A67" s="26" t="s">
        <v>159</v>
      </c>
      <c r="B67" s="11" t="s">
        <v>158</v>
      </c>
      <c r="C67" s="12" t="s">
        <v>86</v>
      </c>
      <c r="D67" s="2" t="s">
        <v>5</v>
      </c>
      <c r="E67" s="18">
        <v>141</v>
      </c>
      <c r="F67" s="44">
        <v>0</v>
      </c>
      <c r="G67" s="18" t="s">
        <v>16</v>
      </c>
      <c r="H67" s="2" t="s">
        <v>16</v>
      </c>
      <c r="I67" s="12"/>
      <c r="J67" s="33" t="str">
        <f>IF(G67="No Change","N/A",IF(G67="New Tag Required",Lookup!F:F,IF(G67="N/A","N/A","")))</f>
        <v>N/A</v>
      </c>
      <c r="K67" s="19"/>
      <c r="M67" s="33" t="str">
        <f>IF(H67="No Change","N/A",IF(H67="New Tag Required",Lookup!F:F,IF(H67="N/A","N/A","")))</f>
        <v>N/A</v>
      </c>
      <c r="N67" s="19"/>
    </row>
    <row r="68" spans="1:15" s="2" customFormat="1" x14ac:dyDescent="0.25">
      <c r="A68" s="26"/>
      <c r="B68" s="11"/>
      <c r="C68" s="12"/>
      <c r="E68" s="18"/>
      <c r="F68" s="18"/>
      <c r="G68" s="18"/>
      <c r="I68" s="12"/>
      <c r="J68"/>
      <c r="K68"/>
      <c r="L68"/>
      <c r="M68"/>
      <c r="N68" s="19"/>
    </row>
    <row r="69" spans="1:15" ht="15.75" thickBot="1" x14ac:dyDescent="0.3">
      <c r="A69" s="26"/>
      <c r="C69" s="12"/>
      <c r="D69" s="2"/>
      <c r="E69" s="18"/>
      <c r="F69" s="18"/>
      <c r="G69" s="18"/>
      <c r="H69" s="2"/>
      <c r="O69" s="2"/>
    </row>
    <row r="70" spans="1:15" ht="45" x14ac:dyDescent="0.25">
      <c r="A70" s="26"/>
      <c r="C70" s="12"/>
      <c r="D70" s="2"/>
      <c r="E70" s="18"/>
      <c r="F70" s="18"/>
      <c r="G70" s="38" t="s">
        <v>78</v>
      </c>
      <c r="H70" s="39" t="s">
        <v>79</v>
      </c>
      <c r="J70" s="36" t="s">
        <v>73</v>
      </c>
      <c r="K70" s="33"/>
      <c r="L70" s="33"/>
      <c r="M70" s="36" t="s">
        <v>74</v>
      </c>
      <c r="O70" s="2"/>
    </row>
    <row r="71" spans="1:15" ht="15.75" thickBot="1" x14ac:dyDescent="0.3">
      <c r="A71" s="26"/>
      <c r="C71" s="12"/>
      <c r="D71" s="2"/>
      <c r="E71" s="18"/>
      <c r="F71" s="18"/>
      <c r="G71" s="40">
        <f>COUNTIF(G8:G70,"New Tag Required")</f>
        <v>3</v>
      </c>
      <c r="H71" s="41">
        <f>COUNTIF(H8:H70,"New Sign Required")</f>
        <v>2</v>
      </c>
      <c r="J71" s="37">
        <f>COUNTIF(J11:J70,"Installed")</f>
        <v>0</v>
      </c>
      <c r="K71" s="33"/>
      <c r="L71" s="33"/>
      <c r="M71" s="37">
        <f>COUNTIF(M11:M70,"Installed")</f>
        <v>0</v>
      </c>
    </row>
    <row r="72" spans="1:15" x14ac:dyDescent="0.25">
      <c r="A72" s="26"/>
      <c r="C72" s="12"/>
      <c r="E72" s="18"/>
      <c r="F72" s="18"/>
      <c r="G72" s="18"/>
    </row>
    <row r="73" spans="1:15" x14ac:dyDescent="0.25">
      <c r="A73" s="26"/>
      <c r="C73" s="12"/>
      <c r="E73" s="18"/>
      <c r="F73" s="18"/>
      <c r="G73" s="18"/>
      <c r="N73" s="2"/>
    </row>
    <row r="74" spans="1:15" x14ac:dyDescent="0.25">
      <c r="A74" s="26"/>
      <c r="C74" s="12"/>
      <c r="E74" s="18"/>
      <c r="F74" s="18"/>
      <c r="G74" s="18"/>
      <c r="N74" s="2"/>
    </row>
    <row r="75" spans="1:15" x14ac:dyDescent="0.25">
      <c r="A75" s="47"/>
      <c r="C75" s="12"/>
      <c r="E75" s="18"/>
      <c r="F75" s="25"/>
      <c r="G75" s="18"/>
    </row>
    <row r="76" spans="1:15" x14ac:dyDescent="0.25">
      <c r="A76" s="47"/>
      <c r="C76" s="12"/>
      <c r="E76" s="18"/>
      <c r="F76" s="25"/>
      <c r="G76" s="18"/>
    </row>
    <row r="77" spans="1:15" x14ac:dyDescent="0.25">
      <c r="A77" s="47"/>
      <c r="C77" s="12"/>
      <c r="E77" s="18"/>
      <c r="F77" s="23"/>
      <c r="G77" s="18"/>
    </row>
    <row r="78" spans="1:15" x14ac:dyDescent="0.25">
      <c r="A78" s="26"/>
      <c r="C78" s="12"/>
      <c r="E78" s="18"/>
      <c r="F78" s="25"/>
      <c r="G78" s="18"/>
    </row>
    <row r="79" spans="1:15" x14ac:dyDescent="0.25">
      <c r="A79" s="26"/>
      <c r="C79" s="12"/>
      <c r="E79" s="18"/>
      <c r="F79" s="25"/>
      <c r="G79" s="18"/>
    </row>
    <row r="80" spans="1:15" x14ac:dyDescent="0.25">
      <c r="A80" s="26"/>
      <c r="C80" s="12"/>
      <c r="E80" s="18"/>
      <c r="F80" s="18"/>
      <c r="G80" s="18"/>
    </row>
    <row r="81" spans="1:7" x14ac:dyDescent="0.25">
      <c r="A81" s="26"/>
      <c r="C81" s="12"/>
      <c r="E81" s="18"/>
      <c r="F81" s="18"/>
      <c r="G81" s="18"/>
    </row>
    <row r="82" spans="1:7" x14ac:dyDescent="0.25">
      <c r="A82" s="26"/>
      <c r="C82" s="12"/>
      <c r="E82" s="18"/>
      <c r="F82" s="18"/>
      <c r="G82" s="18"/>
    </row>
    <row r="83" spans="1:7" x14ac:dyDescent="0.25">
      <c r="A83" s="26"/>
      <c r="C83" s="12"/>
      <c r="E83" s="18"/>
      <c r="F83" s="18"/>
      <c r="G83" s="18"/>
    </row>
    <row r="84" spans="1:7" x14ac:dyDescent="0.25">
      <c r="A84" s="47"/>
      <c r="C84" s="12"/>
      <c r="E84" s="18"/>
      <c r="F84" s="24"/>
      <c r="G84" s="18"/>
    </row>
    <row r="85" spans="1:7" x14ac:dyDescent="0.25">
      <c r="A85" s="26"/>
      <c r="C85" s="12"/>
      <c r="E85" s="18"/>
      <c r="F85" s="18"/>
      <c r="G85" s="18"/>
    </row>
    <row r="86" spans="1:7" x14ac:dyDescent="0.25">
      <c r="A86" s="26"/>
      <c r="C86" s="12"/>
      <c r="E86" s="18"/>
      <c r="F86" s="18"/>
      <c r="G86" s="18"/>
    </row>
    <row r="87" spans="1:7" x14ac:dyDescent="0.25">
      <c r="A87" s="26"/>
      <c r="C87" s="12"/>
      <c r="E87" s="18"/>
      <c r="F87" s="18"/>
      <c r="G87" s="18"/>
    </row>
    <row r="88" spans="1:7" x14ac:dyDescent="0.25">
      <c r="A88" s="26"/>
      <c r="C88" s="12"/>
      <c r="F88" s="2"/>
    </row>
    <row r="89" spans="1:7" x14ac:dyDescent="0.25">
      <c r="C89" s="12"/>
    </row>
    <row r="90" spans="1:7" x14ac:dyDescent="0.25">
      <c r="C90" s="12"/>
    </row>
    <row r="91" spans="1:7" x14ac:dyDescent="0.25">
      <c r="C91" s="12"/>
    </row>
    <row r="92" spans="1:7" x14ac:dyDescent="0.25">
      <c r="C92" s="12"/>
    </row>
    <row r="93" spans="1:7" x14ac:dyDescent="0.25">
      <c r="C93" s="12"/>
    </row>
    <row r="94" spans="1:7" x14ac:dyDescent="0.25">
      <c r="C94" s="12"/>
    </row>
    <row r="95" spans="1:7" x14ac:dyDescent="0.25">
      <c r="C95" s="12"/>
    </row>
    <row r="96" spans="1:7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8" x14ac:dyDescent="0.25">
      <c r="C129" s="2"/>
    </row>
    <row r="130" spans="3:8" x14ac:dyDescent="0.25">
      <c r="C130" s="2"/>
    </row>
    <row r="131" spans="3:8" x14ac:dyDescent="0.25">
      <c r="C131" s="2"/>
    </row>
    <row r="132" spans="3:8" x14ac:dyDescent="0.25">
      <c r="C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8" x14ac:dyDescent="0.25">
      <c r="C209" s="2"/>
      <c r="D209" s="2"/>
      <c r="E209" s="2"/>
      <c r="F209" s="2"/>
      <c r="G209" s="2"/>
      <c r="H209" s="2"/>
    </row>
    <row r="210" spans="3:8" x14ac:dyDescent="0.25">
      <c r="C210" s="2"/>
      <c r="D210" s="2"/>
      <c r="E210" s="2"/>
      <c r="F210" s="2"/>
      <c r="G210" s="2"/>
      <c r="H210" s="2"/>
    </row>
    <row r="211" spans="3:8" x14ac:dyDescent="0.25">
      <c r="C211" s="2"/>
      <c r="D211" s="2"/>
      <c r="E211" s="2"/>
      <c r="F211" s="2"/>
      <c r="G211" s="2"/>
      <c r="H211" s="2"/>
    </row>
    <row r="212" spans="3:8" x14ac:dyDescent="0.25">
      <c r="C212" s="2"/>
      <c r="D212" s="2"/>
      <c r="E212" s="2"/>
      <c r="F212" s="2"/>
      <c r="G212" s="2"/>
      <c r="H212" s="2"/>
    </row>
    <row r="213" spans="3:8" x14ac:dyDescent="0.25">
      <c r="C213" s="2"/>
      <c r="D213" s="2"/>
      <c r="E213" s="2"/>
      <c r="F213" s="2"/>
      <c r="G213" s="2"/>
      <c r="H213" s="2"/>
    </row>
    <row r="214" spans="3:8" x14ac:dyDescent="0.25">
      <c r="C214" s="2"/>
      <c r="D214" s="2"/>
      <c r="E214" s="2"/>
      <c r="F214" s="2"/>
      <c r="G214" s="2"/>
      <c r="H214" s="2"/>
    </row>
    <row r="215" spans="3:8" x14ac:dyDescent="0.25">
      <c r="C215" s="2"/>
      <c r="D215" s="2"/>
      <c r="E215" s="2"/>
      <c r="F215" s="2"/>
      <c r="G215" s="2"/>
      <c r="H215" s="2"/>
    </row>
    <row r="216" spans="3:8" x14ac:dyDescent="0.25">
      <c r="C216" s="2"/>
      <c r="D216" s="2"/>
      <c r="E216" s="2"/>
      <c r="F216" s="2"/>
      <c r="G216" s="2"/>
      <c r="H216" s="2"/>
    </row>
    <row r="217" spans="3:8" x14ac:dyDescent="0.25">
      <c r="C217" s="2"/>
      <c r="D217" s="2"/>
      <c r="E217" s="2"/>
      <c r="F217" s="2"/>
      <c r="G217" s="2"/>
      <c r="H217" s="2"/>
    </row>
    <row r="218" spans="3:8" x14ac:dyDescent="0.25">
      <c r="C218" s="2"/>
      <c r="D218" s="2"/>
      <c r="E218" s="2"/>
      <c r="F218" s="2"/>
      <c r="G218" s="2"/>
      <c r="H218" s="2"/>
    </row>
    <row r="219" spans="3:8" x14ac:dyDescent="0.25">
      <c r="C219" s="2"/>
      <c r="D219" s="2"/>
      <c r="E219" s="2"/>
      <c r="F219" s="2"/>
      <c r="G219" s="2"/>
      <c r="H219" s="2"/>
    </row>
    <row r="220" spans="3:8" x14ac:dyDescent="0.25">
      <c r="C220" s="2"/>
      <c r="D220" s="2"/>
      <c r="E220" s="2"/>
      <c r="F220" s="2"/>
      <c r="G220" s="2"/>
      <c r="H220" s="2"/>
    </row>
    <row r="221" spans="3:8" x14ac:dyDescent="0.25">
      <c r="C221" s="2"/>
      <c r="D221" s="2"/>
      <c r="E221" s="2"/>
      <c r="F221" s="2"/>
      <c r="G221" s="2"/>
      <c r="H221" s="2"/>
    </row>
    <row r="222" spans="3:8" x14ac:dyDescent="0.25">
      <c r="C222" s="2"/>
      <c r="D222" s="2"/>
      <c r="E222" s="2"/>
      <c r="F222" s="2"/>
      <c r="G222" s="2"/>
      <c r="H222" s="2"/>
    </row>
    <row r="223" spans="3:8" x14ac:dyDescent="0.25">
      <c r="C223" s="2"/>
      <c r="D223" s="2"/>
      <c r="E223" s="2"/>
      <c r="F223" s="2"/>
      <c r="G223" s="2"/>
      <c r="H223" s="2"/>
    </row>
    <row r="224" spans="3:8" x14ac:dyDescent="0.25">
      <c r="C224" s="2"/>
      <c r="D224" s="2"/>
      <c r="E224" s="2"/>
      <c r="F224" s="2"/>
      <c r="G224" s="2"/>
      <c r="H224" s="2"/>
    </row>
    <row r="225" spans="3:8" x14ac:dyDescent="0.25">
      <c r="C225" s="2"/>
      <c r="D225" s="2"/>
      <c r="E225" s="2"/>
      <c r="F225" s="2"/>
      <c r="G225" s="2"/>
      <c r="H225" s="2"/>
    </row>
    <row r="226" spans="3:8" x14ac:dyDescent="0.25">
      <c r="C226" s="2"/>
      <c r="D226" s="2"/>
      <c r="E226" s="2"/>
      <c r="F226" s="2"/>
      <c r="G226" s="2"/>
      <c r="H226" s="2"/>
    </row>
    <row r="227" spans="3:8" x14ac:dyDescent="0.25">
      <c r="C227" s="2"/>
      <c r="D227" s="2"/>
      <c r="E227" s="2"/>
      <c r="F227" s="2"/>
      <c r="G227" s="2"/>
      <c r="H227" s="2"/>
    </row>
    <row r="228" spans="3:8" x14ac:dyDescent="0.25">
      <c r="C228" s="2"/>
      <c r="D228" s="2"/>
      <c r="E228" s="2"/>
      <c r="F228" s="2"/>
      <c r="G228" s="2"/>
      <c r="H228" s="2"/>
    </row>
    <row r="229" spans="3:8" x14ac:dyDescent="0.25">
      <c r="C229" s="2"/>
      <c r="D229" s="2"/>
      <c r="E229" s="2"/>
      <c r="F229" s="2"/>
      <c r="G229" s="2"/>
      <c r="H229" s="2"/>
    </row>
    <row r="230" spans="3:8" x14ac:dyDescent="0.25">
      <c r="C230" s="2"/>
      <c r="D230" s="2"/>
      <c r="E230" s="2"/>
      <c r="F230" s="2"/>
      <c r="G230" s="2"/>
      <c r="H230" s="2"/>
    </row>
    <row r="231" spans="3:8" x14ac:dyDescent="0.25">
      <c r="C231" s="2"/>
      <c r="D231" s="2"/>
      <c r="E231" s="2"/>
      <c r="F231" s="2"/>
      <c r="G231" s="2"/>
      <c r="H231" s="2"/>
    </row>
    <row r="232" spans="3:8" x14ac:dyDescent="0.25">
      <c r="C232" s="2"/>
      <c r="D232" s="2"/>
      <c r="E232" s="2"/>
      <c r="F232" s="2"/>
      <c r="G232" s="2"/>
      <c r="H232" s="2"/>
    </row>
    <row r="233" spans="3:8" x14ac:dyDescent="0.25">
      <c r="C233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72:G86 G7:G8 G10:G20 G22:G67">
    <cfRule type="containsText" dxfId="61" priority="162" operator="containsText" text="New Tag Required">
      <formula>NOT(ISERROR(SEARCH("New Tag Required",G7)))</formula>
    </cfRule>
  </conditionalFormatting>
  <conditionalFormatting sqref="D10:D20 D6:D8 D22:D132">
    <cfRule type="containsText" dxfId="60" priority="161" operator="containsText" text="Yes">
      <formula>NOT(ISERROR(SEARCH("Yes",D6)))</formula>
    </cfRule>
  </conditionalFormatting>
  <conditionalFormatting sqref="H72:H132 H233:H454 H7:H8 H10:H67">
    <cfRule type="containsText" dxfId="59" priority="149" operator="containsText" text="New Sign Required">
      <formula>NOT(ISERROR(SEARCH("New Sign Required",H7)))</formula>
    </cfRule>
  </conditionalFormatting>
  <conditionalFormatting sqref="G72:G132 G22:G23 G7:H8 H18:H23 G18:G20 G10:H17 G24:H67">
    <cfRule type="containsText" dxfId="58" priority="148" operator="containsText" text="Action Required">
      <formula>NOT(ISERROR(SEARCH("Action Required",G7)))</formula>
    </cfRule>
  </conditionalFormatting>
  <conditionalFormatting sqref="H72:H132">
    <cfRule type="containsText" dxfId="57" priority="147" operator="containsText" text="Action Required">
      <formula>NOT(ISERROR(SEARCH("Action Required",H72)))</formula>
    </cfRule>
  </conditionalFormatting>
  <conditionalFormatting sqref="G68:G69">
    <cfRule type="containsText" dxfId="56" priority="89" operator="containsText" text="New Tag Required">
      <formula>NOT(ISERROR(SEARCH("New Tag Required",G68)))</formula>
    </cfRule>
  </conditionalFormatting>
  <conditionalFormatting sqref="H68:H69">
    <cfRule type="containsText" dxfId="55" priority="87" operator="containsText" text="New Sign Required">
      <formula>NOT(ISERROR(SEARCH("New Sign Required",H68)))</formula>
    </cfRule>
  </conditionalFormatting>
  <conditionalFormatting sqref="G68:G69">
    <cfRule type="containsText" dxfId="54" priority="86" operator="containsText" text="Action Required">
      <formula>NOT(ISERROR(SEARCH("Action Required",G68)))</formula>
    </cfRule>
  </conditionalFormatting>
  <conditionalFormatting sqref="H68:H69">
    <cfRule type="containsText" dxfId="53" priority="85" operator="containsText" text="Action Required">
      <formula>NOT(ISERROR(SEARCH("Action Required",H68)))</formula>
    </cfRule>
  </conditionalFormatting>
  <conditionalFormatting sqref="D133:D232">
    <cfRule type="containsText" dxfId="52" priority="81" operator="containsText" text="Yes">
      <formula>NOT(ISERROR(SEARCH("Yes",D133)))</formula>
    </cfRule>
  </conditionalFormatting>
  <conditionalFormatting sqref="H133:H232">
    <cfRule type="containsText" dxfId="51" priority="80" operator="containsText" text="New Sign Required">
      <formula>NOT(ISERROR(SEARCH("New Sign Required",H133)))</formula>
    </cfRule>
  </conditionalFormatting>
  <conditionalFormatting sqref="G133:G232">
    <cfRule type="containsText" dxfId="50" priority="79" operator="containsText" text="Action Required">
      <formula>NOT(ISERROR(SEARCH("Action Required",G133)))</formula>
    </cfRule>
  </conditionalFormatting>
  <conditionalFormatting sqref="H133:H232">
    <cfRule type="containsText" dxfId="49" priority="78" operator="containsText" text="Action Required">
      <formula>NOT(ISERROR(SEARCH("Action Required",H133)))</formula>
    </cfRule>
  </conditionalFormatting>
  <conditionalFormatting sqref="D21">
    <cfRule type="containsText" dxfId="48" priority="75" operator="containsText" text="Yes">
      <formula>NOT(ISERROR(SEARCH("Yes",D21)))</formula>
    </cfRule>
  </conditionalFormatting>
  <conditionalFormatting sqref="D9">
    <cfRule type="containsText" dxfId="47" priority="64" operator="containsText" text="Yes">
      <formula>NOT(ISERROR(SEARCH("Yes",D9)))</formula>
    </cfRule>
  </conditionalFormatting>
  <conditionalFormatting sqref="G9">
    <cfRule type="containsText" dxfId="46" priority="63" operator="containsText" text="New Tag Required">
      <formula>NOT(ISERROR(SEARCH("New Tag Required",G9)))</formula>
    </cfRule>
  </conditionalFormatting>
  <conditionalFormatting sqref="G9">
    <cfRule type="containsText" dxfId="45" priority="61" operator="containsText" text="Action Required">
      <formula>NOT(ISERROR(SEARCH("Action Required",G9)))</formula>
    </cfRule>
  </conditionalFormatting>
  <conditionalFormatting sqref="J2:N2">
    <cfRule type="cellIs" dxfId="44" priority="55" operator="notEqual">
      <formula>0</formula>
    </cfRule>
  </conditionalFormatting>
  <conditionalFormatting sqref="J6:J67">
    <cfRule type="cellIs" dxfId="43" priority="54" operator="equal">
      <formula>0</formula>
    </cfRule>
  </conditionalFormatting>
  <conditionalFormatting sqref="M6:M67">
    <cfRule type="cellIs" dxfId="42" priority="53" operator="equal">
      <formula>0</formula>
    </cfRule>
  </conditionalFormatting>
  <conditionalFormatting sqref="J6:J67 M6:M67">
    <cfRule type="cellIs" dxfId="41" priority="50" operator="equal">
      <formula>"In Progress"</formula>
    </cfRule>
    <cfRule type="cellIs" dxfId="40" priority="51" operator="equal">
      <formula>"Log Issues"</formula>
    </cfRule>
    <cfRule type="cellIs" dxfId="39" priority="52" operator="equal">
      <formula>"N/A"</formula>
    </cfRule>
  </conditionalFormatting>
  <conditionalFormatting sqref="K37:L39 K6:L19 K21:L34">
    <cfRule type="expression" dxfId="38" priority="49">
      <formula>$J6="Log Issues"</formula>
    </cfRule>
  </conditionalFormatting>
  <conditionalFormatting sqref="N37:N39 N6:N19 N21:N34">
    <cfRule type="expression" dxfId="37" priority="48">
      <formula>$M6="Log Issues"</formula>
    </cfRule>
  </conditionalFormatting>
  <conditionalFormatting sqref="G21">
    <cfRule type="containsText" dxfId="36" priority="47" operator="containsText" text="New Tag Required">
      <formula>NOT(ISERROR(SEARCH("New Tag Required",G21)))</formula>
    </cfRule>
  </conditionalFormatting>
  <conditionalFormatting sqref="G21">
    <cfRule type="containsText" dxfId="35" priority="45" operator="containsText" text="Action Required">
      <formula>NOT(ISERROR(SEARCH("Action Required",G21)))</formula>
    </cfRule>
  </conditionalFormatting>
  <conditionalFormatting sqref="H26:H62">
    <cfRule type="containsText" dxfId="34" priority="43" operator="containsText" text="New Tag Required">
      <formula>NOT(ISERROR(SEARCH("New Tag Required",H26)))</formula>
    </cfRule>
  </conditionalFormatting>
  <conditionalFormatting sqref="G6">
    <cfRule type="containsText" dxfId="33" priority="42" operator="containsText" text="New Tag Required">
      <formula>NOT(ISERROR(SEARCH("New Tag Required",G6)))</formula>
    </cfRule>
  </conditionalFormatting>
  <conditionalFormatting sqref="G6">
    <cfRule type="containsText" dxfId="32" priority="41" operator="containsText" text="Action Required">
      <formula>NOT(ISERROR(SEARCH("Action Required",G6)))</formula>
    </cfRule>
  </conditionalFormatting>
  <conditionalFormatting sqref="H6">
    <cfRule type="containsText" dxfId="31" priority="40" operator="containsText" text="New Tag Required">
      <formula>NOT(ISERROR(SEARCH("New Tag Required",H6)))</formula>
    </cfRule>
  </conditionalFormatting>
  <conditionalFormatting sqref="H6">
    <cfRule type="containsText" dxfId="30" priority="39" operator="containsText" text="Action Required">
      <formula>NOT(ISERROR(SEARCH("Action Required",H6)))</formula>
    </cfRule>
  </conditionalFormatting>
  <conditionalFormatting sqref="H7">
    <cfRule type="containsText" dxfId="29" priority="38" operator="containsText" text="New Tag Required">
      <formula>NOT(ISERROR(SEARCH("New Tag Required",H7)))</formula>
    </cfRule>
  </conditionalFormatting>
  <conditionalFormatting sqref="H8">
    <cfRule type="containsText" dxfId="28" priority="37" operator="containsText" text="New Tag Required">
      <formula>NOT(ISERROR(SEARCH("New Tag Required",H8)))</formula>
    </cfRule>
  </conditionalFormatting>
  <conditionalFormatting sqref="H9">
    <cfRule type="containsText" dxfId="27" priority="36" operator="containsText" text="New Tag Required">
      <formula>NOT(ISERROR(SEARCH("New Tag Required",H9)))</formula>
    </cfRule>
  </conditionalFormatting>
  <conditionalFormatting sqref="H9">
    <cfRule type="containsText" dxfId="26" priority="35" operator="containsText" text="Action Required">
      <formula>NOT(ISERROR(SEARCH("Action Required",H9)))</formula>
    </cfRule>
  </conditionalFormatting>
  <conditionalFormatting sqref="H10">
    <cfRule type="containsText" dxfId="25" priority="34" operator="containsText" text="New Tag Required">
      <formula>NOT(ISERROR(SEARCH("New Tag Required",H10)))</formula>
    </cfRule>
  </conditionalFormatting>
  <conditionalFormatting sqref="H12">
    <cfRule type="containsText" dxfId="24" priority="33" operator="containsText" text="New Tag Required">
      <formula>NOT(ISERROR(SEARCH("New Tag Required",H12)))</formula>
    </cfRule>
  </conditionalFormatting>
  <conditionalFormatting sqref="E13">
    <cfRule type="containsText" dxfId="23" priority="8" operator="containsText" text="New Tag Required">
      <formula>NOT(ISERROR(SEARCH("New Tag Required",E13)))</formula>
    </cfRule>
  </conditionalFormatting>
  <conditionalFormatting sqref="E13">
    <cfRule type="containsText" dxfId="22" priority="7" operator="containsText" text="Action Required">
      <formula>NOT(ISERROR(SEARCH("Action Required",E13)))</formula>
    </cfRule>
  </conditionalFormatting>
  <conditionalFormatting sqref="F13">
    <cfRule type="containsText" dxfId="21" priority="6" operator="containsText" text="New Tag Required">
      <formula>NOT(ISERROR(SEARCH("New Tag Required",F13)))</formula>
    </cfRule>
  </conditionalFormatting>
  <conditionalFormatting sqref="F13">
    <cfRule type="containsText" dxfId="20" priority="5" operator="containsText" text="Action Required">
      <formula>NOT(ISERROR(SEARCH("Action Required",F13)))</formula>
    </cfRule>
  </conditionalFormatting>
  <conditionalFormatting sqref="E24">
    <cfRule type="containsText" dxfId="19" priority="4" operator="containsText" text="New Tag Required">
      <formula>NOT(ISERROR(SEARCH("New Tag Required",E24)))</formula>
    </cfRule>
  </conditionalFormatting>
  <conditionalFormatting sqref="E24">
    <cfRule type="containsText" dxfId="18" priority="3" operator="containsText" text="Action Required">
      <formula>NOT(ISERROR(SEARCH("Action Required",E24)))</formula>
    </cfRule>
  </conditionalFormatting>
  <conditionalFormatting sqref="F24">
    <cfRule type="containsText" dxfId="17" priority="2" operator="containsText" text="New Tag Required">
      <formula>NOT(ISERROR(SEARCH("New Tag Required",F24)))</formula>
    </cfRule>
  </conditionalFormatting>
  <conditionalFormatting sqref="F24">
    <cfRule type="containsText" dxfId="16" priority="1" operator="containsText" text="Action Required">
      <formula>NOT(ISERROR(SEARCH("Action Required",F24)))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33:H437">
      <formula1>DoorSignage</formula1>
    </dataValidation>
    <dataValidation type="list" allowBlank="1" showInputMessage="1" showErrorMessage="1" sqref="D6:D107">
      <formula1>YesNo</formula1>
    </dataValidation>
  </dataValidations>
  <pageMargins left="0.7" right="0.7" top="0.75" bottom="0.75" header="0.3" footer="0.3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H11 H72:H232 H13:H25 H63:H69</xm:sqref>
        </x14:dataValidation>
        <x14:dataValidation type="list" allowBlank="1" showInputMessage="1" showErrorMessage="1">
          <x14:formula1>
            <xm:f>Lookup!$A$1:$A$4</xm:f>
          </x14:formula1>
          <xm:sqref>G72:G232 E24:F24 H6:H10 H12 E13:F13 H26:H62 G6:G69</xm:sqref>
        </x14:dataValidation>
        <x14:dataValidation type="list" allowBlank="1" showInputMessage="1" showErrorMessage="1">
          <x14:formula1>
            <xm:f>[1]Lookup!#REF!</xm:f>
          </x14:formula1>
          <xm:sqref>O37:O39 O6:O19 O21:O34</xm:sqref>
        </x14:dataValidation>
        <x14:dataValidation type="list" allowBlank="1" showInputMessage="1" showErrorMessage="1">
          <x14:formula1>
            <xm:f>Lookup!$F:$F</xm:f>
          </x14:formula1>
          <xm:sqref>M6:M67 J6:J67</xm:sqref>
        </x14:dataValidation>
        <x14:dataValidation type="list" allowBlank="1" showInputMessage="1">
          <x14:formula1>
            <xm:f>Lookup!$E$1:$E$40</xm:f>
          </x14:formula1>
          <xm:sqref>C6:C232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ht="14.4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4.4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4.4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4.4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4.45" x14ac:dyDescent="0.25">
      <c r="E5" s="20" t="s">
        <v>56</v>
      </c>
    </row>
    <row r="6" spans="1:6" ht="14.45" x14ac:dyDescent="0.25">
      <c r="E6" s="20" t="s">
        <v>26</v>
      </c>
    </row>
    <row r="7" spans="1:6" ht="14.45" x14ac:dyDescent="0.25">
      <c r="E7" s="20" t="s">
        <v>44</v>
      </c>
    </row>
    <row r="8" spans="1:6" ht="14.45" x14ac:dyDescent="0.25">
      <c r="E8" s="20" t="s">
        <v>51</v>
      </c>
    </row>
    <row r="9" spans="1:6" ht="14.45" x14ac:dyDescent="0.25">
      <c r="E9" s="20" t="s">
        <v>60</v>
      </c>
    </row>
    <row r="10" spans="1:6" s="2" customFormat="1" ht="14.45" x14ac:dyDescent="0.25">
      <c r="E10" s="20" t="s">
        <v>45</v>
      </c>
    </row>
    <row r="11" spans="1:6" ht="14.45" x14ac:dyDescent="0.25">
      <c r="E11" s="20" t="s">
        <v>64</v>
      </c>
    </row>
    <row r="12" spans="1:6" ht="14.45" x14ac:dyDescent="0.25">
      <c r="E12" s="20" t="s">
        <v>38</v>
      </c>
    </row>
    <row r="13" spans="1:6" ht="14.45" x14ac:dyDescent="0.25">
      <c r="E13" s="20" t="s">
        <v>58</v>
      </c>
    </row>
    <row r="14" spans="1:6" ht="14.45" x14ac:dyDescent="0.25">
      <c r="E14" s="20" t="s">
        <v>39</v>
      </c>
    </row>
    <row r="15" spans="1:6" ht="14.45" x14ac:dyDescent="0.25">
      <c r="E15" s="20" t="s">
        <v>54</v>
      </c>
    </row>
    <row r="16" spans="1:6" ht="14.45" x14ac:dyDescent="0.25">
      <c r="E16" s="20" t="s">
        <v>57</v>
      </c>
    </row>
    <row r="17" spans="5:5" ht="14.45" x14ac:dyDescent="0.25">
      <c r="E17" s="20" t="s">
        <v>34</v>
      </c>
    </row>
    <row r="18" spans="5:5" ht="14.45" x14ac:dyDescent="0.25">
      <c r="E18" s="20" t="s">
        <v>43</v>
      </c>
    </row>
    <row r="19" spans="5:5" ht="14.45" x14ac:dyDescent="0.25">
      <c r="E19" s="20" t="s">
        <v>61</v>
      </c>
    </row>
    <row r="20" spans="5:5" ht="14.45" x14ac:dyDescent="0.25">
      <c r="E20" s="20" t="s">
        <v>33</v>
      </c>
    </row>
    <row r="21" spans="5:5" ht="14.45" x14ac:dyDescent="0.25">
      <c r="E21" s="20" t="s">
        <v>50</v>
      </c>
    </row>
    <row r="22" spans="5:5" ht="14.45" x14ac:dyDescent="0.25">
      <c r="E22" s="20" t="s">
        <v>63</v>
      </c>
    </row>
    <row r="23" spans="5:5" ht="14.45" x14ac:dyDescent="0.25">
      <c r="E23" s="20" t="s">
        <v>28</v>
      </c>
    </row>
    <row r="24" spans="5:5" ht="14.45" x14ac:dyDescent="0.25">
      <c r="E24" s="20" t="s">
        <v>46</v>
      </c>
    </row>
    <row r="25" spans="5:5" ht="14.45" x14ac:dyDescent="0.25">
      <c r="E25" s="20" t="s">
        <v>47</v>
      </c>
    </row>
    <row r="26" spans="5:5" ht="14.45" x14ac:dyDescent="0.25">
      <c r="E26" s="20" t="s">
        <v>24</v>
      </c>
    </row>
    <row r="27" spans="5:5" ht="14.45" x14ac:dyDescent="0.25">
      <c r="E27" s="20" t="s">
        <v>25</v>
      </c>
    </row>
    <row r="28" spans="5:5" ht="14.45" x14ac:dyDescent="0.25">
      <c r="E28" s="20" t="s">
        <v>37</v>
      </c>
    </row>
    <row r="29" spans="5:5" ht="14.45" x14ac:dyDescent="0.25">
      <c r="E29" s="20" t="s">
        <v>36</v>
      </c>
    </row>
    <row r="30" spans="5:5" ht="14.45" x14ac:dyDescent="0.25">
      <c r="E30" s="20" t="s">
        <v>53</v>
      </c>
    </row>
    <row r="31" spans="5:5" ht="14.45" x14ac:dyDescent="0.25">
      <c r="E31" s="20" t="s">
        <v>31</v>
      </c>
    </row>
    <row r="32" spans="5:5" ht="14.4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ht="14.45" x14ac:dyDescent="0.3">
      <c r="E35" s="20" t="s">
        <v>52</v>
      </c>
    </row>
    <row r="36" spans="5:5" ht="14.45" x14ac:dyDescent="0.3">
      <c r="E36" s="20" t="s">
        <v>40</v>
      </c>
    </row>
    <row r="37" spans="5:5" ht="14.45" x14ac:dyDescent="0.3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ht="14.45" x14ac:dyDescent="0.3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ht="14.45" x14ac:dyDescent="0.3">
      <c r="A35" s="3" t="str">
        <f>([2]UKBuilding_List!A35)</f>
        <v>0036</v>
      </c>
      <c r="B35" s="4" t="str">
        <f>([2]UKBuilding_List!B35)</f>
        <v>Gate 2 Parking Attendant Booth</v>
      </c>
    </row>
    <row r="36" spans="1:2" ht="14.45" x14ac:dyDescent="0.3">
      <c r="A36" s="3" t="str">
        <f>([2]UKBuilding_List!A36)</f>
        <v>0037</v>
      </c>
      <c r="B36" s="4" t="str">
        <f>([2]UKBuilding_List!B36)</f>
        <v>109 State St</v>
      </c>
    </row>
    <row r="37" spans="1:2" ht="14.45" x14ac:dyDescent="0.3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0110</v>
      </c>
      <c r="B105" s="4" t="str">
        <f>([2]UKBuilding_List!B105)</f>
        <v>Maintenance Building (Athletics)</v>
      </c>
    </row>
    <row r="106" spans="1:2" x14ac:dyDescent="0.25">
      <c r="A106" s="3" t="str">
        <f>([2]UKBuilding_List!A106)</f>
        <v>0111</v>
      </c>
      <c r="B106" s="4" t="str">
        <f>([2]UKBuilding_List!B106)</f>
        <v>Haggin Hall</v>
      </c>
    </row>
    <row r="107" spans="1:2" x14ac:dyDescent="0.25">
      <c r="A107" s="3" t="str">
        <f>([2]UKBuilding_List!A107)</f>
        <v>0113</v>
      </c>
      <c r="B107" s="4" t="str">
        <f>([2]UKBuilding_List!B107)</f>
        <v>Shively Sports Center</v>
      </c>
    </row>
    <row r="108" spans="1:2" x14ac:dyDescent="0.25">
      <c r="A108" s="3" t="str">
        <f>([2]UKBuilding_List!A108)</f>
        <v>0117</v>
      </c>
      <c r="B108" s="4" t="str">
        <f>([2]UKBuilding_List!B108)</f>
        <v>Soccer Filming Tower</v>
      </c>
    </row>
    <row r="109" spans="1:2" x14ac:dyDescent="0.25">
      <c r="A109" s="3" t="str">
        <f>([2]UKBuilding_List!A109)</f>
        <v>0118</v>
      </c>
      <c r="B109" s="4" t="str">
        <f>([2]UKBuilding_List!B109)</f>
        <v>Fraternity House Storage</v>
      </c>
    </row>
    <row r="110" spans="1:2" x14ac:dyDescent="0.25">
      <c r="A110" s="3" t="str">
        <f>([2]UKBuilding_List!A110)</f>
        <v>0119</v>
      </c>
      <c r="B110" s="4" t="str">
        <f>([2]UKBuilding_List!B110)</f>
        <v>Helen King Alumni Building</v>
      </c>
    </row>
    <row r="111" spans="1:2" x14ac:dyDescent="0.25">
      <c r="A111" s="3" t="str">
        <f>([2]UKBuilding_List!A111)</f>
        <v>0120</v>
      </c>
      <c r="B111" s="4" t="str">
        <f>([2]UKBuilding_List!B111)</f>
        <v>Cooperstown E Residence Hall #06</v>
      </c>
    </row>
    <row r="112" spans="1:2" x14ac:dyDescent="0.25">
      <c r="A112" s="3" t="str">
        <f>([2]UKBuilding_List!A112)</f>
        <v>0121</v>
      </c>
      <c r="B112" s="4" t="str">
        <f>([2]UKBuilding_List!B112)</f>
        <v>Sigma Nu Fraternity</v>
      </c>
    </row>
    <row r="113" spans="1:2" x14ac:dyDescent="0.25">
      <c r="A113" s="3" t="str">
        <f>([2]UKBuilding_List!A113)</f>
        <v>0122</v>
      </c>
      <c r="B113" s="4" t="str">
        <f>([2]UKBuilding_List!B113)</f>
        <v>Delta Gamma Sorority</v>
      </c>
    </row>
    <row r="114" spans="1:2" x14ac:dyDescent="0.25">
      <c r="A114" s="3" t="str">
        <f>([2]UKBuilding_List!A114)</f>
        <v>0123</v>
      </c>
      <c r="B114" s="4" t="str">
        <f>([2]UKBuilding_List!B114)</f>
        <v>Wildcat Lodge Residence Hall #04</v>
      </c>
    </row>
    <row r="115" spans="1:2" x14ac:dyDescent="0.25">
      <c r="A115" s="3" t="str">
        <f>([2]UKBuilding_List!A115)</f>
        <v>0124</v>
      </c>
      <c r="B115" s="4" t="str">
        <f>([2]UKBuilding_List!B115)</f>
        <v>Delta Zeta Sorority</v>
      </c>
    </row>
    <row r="116" spans="1:2" x14ac:dyDescent="0.25">
      <c r="A116" s="3" t="str">
        <f>([2]UKBuilding_List!A116)</f>
        <v>0125</v>
      </c>
      <c r="B116" s="4" t="str">
        <f>([2]UKBuilding_List!B116)</f>
        <v>Kappa Alpha Theta Sorority</v>
      </c>
    </row>
    <row r="117" spans="1:2" x14ac:dyDescent="0.25">
      <c r="A117" s="3" t="str">
        <f>([2]UKBuilding_List!A117)</f>
        <v>0126</v>
      </c>
      <c r="B117" s="4" t="str">
        <f>([2]UKBuilding_List!B117)</f>
        <v>Phi Delta Theta Fraternity</v>
      </c>
    </row>
    <row r="118" spans="1:2" x14ac:dyDescent="0.25">
      <c r="A118" s="3" t="str">
        <f>([2]UKBuilding_List!A118)</f>
        <v>0127</v>
      </c>
      <c r="B118" s="4" t="str">
        <f>([2]UKBuilding_List!B118)</f>
        <v>Alpha Gamma Delta Sorority</v>
      </c>
    </row>
    <row r="119" spans="1:2" x14ac:dyDescent="0.25">
      <c r="A119" s="3" t="str">
        <f>([2]UKBuilding_List!A119)</f>
        <v>0128</v>
      </c>
      <c r="B119" s="4" t="str">
        <f>([2]UKBuilding_List!B119)</f>
        <v>Kappa Delta Sorority</v>
      </c>
    </row>
    <row r="120" spans="1:2" x14ac:dyDescent="0.25">
      <c r="A120" s="3" t="str">
        <f>([2]UKBuilding_List!A120)</f>
        <v>0129</v>
      </c>
      <c r="B120" s="4" t="str">
        <f>([2]UKBuilding_List!B120)</f>
        <v>Delta Sigma Phi Fraternity</v>
      </c>
    </row>
    <row r="121" spans="1:2" x14ac:dyDescent="0.25">
      <c r="A121" s="3" t="str">
        <f>([2]UKBuilding_List!A121)</f>
        <v>0130</v>
      </c>
      <c r="B121" s="4" t="str">
        <f>([2]UKBuilding_List!B121)</f>
        <v>Cooperstown Bldg A</v>
      </c>
    </row>
    <row r="122" spans="1:2" x14ac:dyDescent="0.25">
      <c r="A122" s="3" t="str">
        <f>([2]UKBuilding_List!A122)</f>
        <v>0131</v>
      </c>
      <c r="B122" s="4" t="str">
        <f>([2]UKBuilding_List!B122)</f>
        <v>Cooperstown Bldg B</v>
      </c>
    </row>
    <row r="123" spans="1:2" x14ac:dyDescent="0.25">
      <c r="A123" s="3" t="str">
        <f>([2]UKBuilding_List!A123)</f>
        <v>0132</v>
      </c>
      <c r="B123" s="4" t="str">
        <f>([2]UKBuilding_List!B123)</f>
        <v>Cooperstown Bldg C</v>
      </c>
    </row>
    <row r="124" spans="1:2" x14ac:dyDescent="0.25">
      <c r="A124" s="3" t="str">
        <f>([2]UKBuilding_List!A124)</f>
        <v>0133</v>
      </c>
      <c r="B124" s="4" t="str">
        <f>([2]UKBuilding_List!B124)</f>
        <v>Cooperstown Bldg D</v>
      </c>
    </row>
    <row r="125" spans="1:2" x14ac:dyDescent="0.25">
      <c r="A125" s="3" t="str">
        <f>([2]UKBuilding_List!A125)</f>
        <v>0134</v>
      </c>
      <c r="B125" s="4" t="str">
        <f>([2]UKBuilding_List!B125)</f>
        <v>Cooperstown Bldg E</v>
      </c>
    </row>
    <row r="126" spans="1:2" x14ac:dyDescent="0.25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25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25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25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25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25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25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25">
      <c r="A133" s="3" t="str">
        <f>([2]UKBuilding_List!A133)</f>
        <v>0143</v>
      </c>
      <c r="B133" s="4" t="str">
        <f>([2]UKBuilding_List!B133)</f>
        <v>Blanding II</v>
      </c>
    </row>
    <row r="134" spans="1:2" x14ac:dyDescent="0.25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25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25">
      <c r="A136" s="3" t="str">
        <f>([2]UKBuilding_List!A136)</f>
        <v>0146</v>
      </c>
      <c r="B136" s="4" t="str">
        <f>([2]UKBuilding_List!B136)</f>
        <v>Blanding IV</v>
      </c>
    </row>
    <row r="137" spans="1:2" x14ac:dyDescent="0.25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25">
      <c r="A138" s="3" t="str">
        <f>([2]UKBuilding_List!A138)</f>
        <v>0148</v>
      </c>
      <c r="B138" s="4" t="str">
        <f>([2]UKBuilding_List!B138)</f>
        <v>Kirwan IV</v>
      </c>
    </row>
    <row r="139" spans="1:2" x14ac:dyDescent="0.25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25">
      <c r="A140" s="3" t="str">
        <f>([2]UKBuilding_List!A140)</f>
        <v>0150</v>
      </c>
      <c r="B140" s="4" t="str">
        <f>([2]UKBuilding_List!B140)</f>
        <v>Kirwan III</v>
      </c>
    </row>
    <row r="141" spans="1:2" x14ac:dyDescent="0.25">
      <c r="A141" s="3" t="str">
        <f>([2]UKBuilding_List!A141)</f>
        <v>0151</v>
      </c>
      <c r="B141" s="4" t="str">
        <f>([2]UKBuilding_List!B141)</f>
        <v>Kirwan II</v>
      </c>
    </row>
    <row r="142" spans="1:2" x14ac:dyDescent="0.25">
      <c r="A142" s="3" t="str">
        <f>([2]UKBuilding_List!A142)</f>
        <v>0152</v>
      </c>
      <c r="B142" s="4" t="str">
        <f>([2]UKBuilding_List!B142)</f>
        <v>Kirwan I</v>
      </c>
    </row>
    <row r="143" spans="1:2" x14ac:dyDescent="0.25">
      <c r="A143" s="3" t="str">
        <f>([2]UKBuilding_List!A143)</f>
        <v>0153</v>
      </c>
      <c r="B143" s="4" t="str">
        <f>([2]UKBuilding_List!B143)</f>
        <v>Blanding I</v>
      </c>
    </row>
    <row r="144" spans="1:2" x14ac:dyDescent="0.25">
      <c r="A144" s="3" t="str">
        <f>([2]UKBuilding_List!A144)</f>
        <v>0154</v>
      </c>
      <c r="B144" s="4" t="str">
        <f>([2]UKBuilding_List!B144)</f>
        <v>Head House</v>
      </c>
    </row>
    <row r="145" spans="1:2" x14ac:dyDescent="0.25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25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25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25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25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25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25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25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25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25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25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25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25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25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25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25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25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25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25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25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25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25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25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25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25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25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25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25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25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25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25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25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25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25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25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25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25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25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25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25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25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25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25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25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25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25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25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25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25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25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25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25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25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25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25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25">
      <c r="A206" s="3" t="str">
        <f>([2]UKBuilding_List!A206)</f>
        <v>0242</v>
      </c>
      <c r="B206" s="4" t="str">
        <f>([2]UKBuilding_List!B206)</f>
        <v>Joe B. Hall Wildcat Lodge</v>
      </c>
    </row>
    <row r="207" spans="1:2" x14ac:dyDescent="0.25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25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25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25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25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25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25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25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25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25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25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25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25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25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25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25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25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25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25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25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25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25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25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25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25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25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25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25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25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25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25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25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25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25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25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25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25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25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25">
      <c r="A245" s="3" t="str">
        <f>([2]UKBuilding_List!A245)</f>
        <v>0286</v>
      </c>
      <c r="B245" s="4" t="str">
        <f>([2]UKBuilding_List!B245)</f>
        <v>ASTeCC</v>
      </c>
    </row>
    <row r="246" spans="1:2" x14ac:dyDescent="0.25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25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25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25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25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25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25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25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25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25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25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25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25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25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25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25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25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25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25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25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25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25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25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25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25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25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25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25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25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25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25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25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25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25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25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25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25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25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25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25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25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25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25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25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25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25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25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25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25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25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25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25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25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25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25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25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25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25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25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25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25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25">
      <c r="A307" s="3" t="str">
        <f>([2]UKBuilding_List!A307)</f>
        <v>0442</v>
      </c>
      <c r="B307" s="4" t="str">
        <f>([2]UKBuilding_List!B307)</f>
        <v>Ligon House</v>
      </c>
    </row>
    <row r="308" spans="1:2" x14ac:dyDescent="0.25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25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25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25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25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25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25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25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25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25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25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25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25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25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25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25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25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25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25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25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25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25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25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25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25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25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25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25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25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25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25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25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25">
      <c r="A340" s="3" t="str">
        <f>([2]UKBuilding_List!A340)</f>
        <v>0517</v>
      </c>
      <c r="B340" s="4" t="str">
        <f>([2]UKBuilding_List!B340)</f>
        <v>Mersack/Leavell</v>
      </c>
    </row>
    <row r="341" spans="1:2" x14ac:dyDescent="0.25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25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25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25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25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25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25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25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25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25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25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25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25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25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25">
      <c r="A355" s="3" t="str">
        <f>([2]UKBuilding_List!A355)</f>
        <v>0602</v>
      </c>
      <c r="B355" s="4" t="str">
        <f>([2]UKBuilding_List!B355)</f>
        <v>Pavilion A</v>
      </c>
    </row>
    <row r="356" spans="1:2" x14ac:dyDescent="0.25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25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25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25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25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25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25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25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25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25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25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25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25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25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25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25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25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25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25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25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25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25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25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25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25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25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25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25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25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25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25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25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25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25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25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25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25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25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25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25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25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2012-12-19T13:38:21Z</cp:lastPrinted>
  <dcterms:created xsi:type="dcterms:W3CDTF">2011-05-03T21:43:50Z</dcterms:created>
  <dcterms:modified xsi:type="dcterms:W3CDTF">2013-01-04T21:39:53Z</dcterms:modified>
</cp:coreProperties>
</file>