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8" i="1" l="1"/>
  <c r="G18" i="1"/>
  <c r="M7" i="1"/>
  <c r="M8" i="1"/>
  <c r="M9" i="1"/>
  <c r="M12" i="1"/>
  <c r="M13" i="1"/>
  <c r="M14" i="1"/>
  <c r="M15" i="1"/>
  <c r="J7" i="1"/>
  <c r="J8" i="1"/>
  <c r="J9" i="1"/>
  <c r="J12" i="1"/>
  <c r="J13" i="1"/>
  <c r="J14" i="1"/>
  <c r="J15" i="1"/>
  <c r="M6" i="1" l="1"/>
  <c r="J6" i="1"/>
  <c r="M18" i="1"/>
  <c r="K2" i="1" s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<sst xmlns="http://schemas.openxmlformats.org/spreadsheetml/2006/main" count="134" uniqueCount="96">
  <si>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</si>
  <si>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</si>
  <si>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</si>
  <si>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</si>
  <si>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</si>
  <si>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</si>
  <si>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</si>
  <si>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</si>
  <si>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</si>
  <si>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</si>
  <si>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</si>
  <si>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</si>
  <si>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</si>
  <si>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</si>
  <si>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</si>
  <si>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</si>
  <si>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</si>
  <si>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</si>
  <si>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</si>
  <si>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</si>
  <si>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</si>
  <si>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</si>
  <si>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</si>
  <si>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</si>
  <si>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</si>
  <si>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</si>
  <si>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</si>
  <si>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</si>
  <si>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</si>
  <si>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</si>
  <si>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</si>
  <si>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</si>
  <si>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</si>
  <si>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</si>
  <si>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</si>
  <si>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</si>
  <si>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</si>
  <si>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</si>
  <si>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</si>
  <si>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</si>
  <si>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</si>
  <si>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</si>
  <si>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</si>
  <si>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</si>
  <si>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</si>
  <si>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</si>
  <si>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</si>
  <si>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</si>
  <si>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</si>
  <si>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</si>
  <si>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</si>
  <si>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</si>
  <si>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</si>
  <si>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</si>
  <si>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</si>
  <si>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</si>
  <si>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</si>
  <si>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</si>
  <si>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</si>
  <si>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</si>
  <si>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</si>
  <si>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</si>
  <si>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</si>
  <si>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</si>
  <si>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</si>
  <si>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</si>
  <si>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</si>
  <si>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</si>
  <si>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</si>
  <si>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</si>
  <si>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</si>
  <si>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</si>
  <si>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</si>
  <si>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</si>
  <si>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</si>
  <si>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</si>
  <si>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</si>
  <si>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</si>
  <si>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</si>
  <si>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</si>
  <si>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</si>
  <si>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0070</t>
  </si>
  <si>
    <t>107</t>
  </si>
  <si>
    <t>107A</t>
  </si>
  <si>
    <t>ST-100A</t>
  </si>
  <si>
    <t>ST-100B</t>
  </si>
  <si>
    <t>ST-200A</t>
  </si>
  <si>
    <t>ST-200B</t>
  </si>
  <si>
    <t>01</t>
  </si>
  <si>
    <t>02</t>
  </si>
  <si>
    <t>replaces ST-0100</t>
  </si>
  <si>
    <t>ST-100</t>
  </si>
  <si>
    <t>Delete this room</t>
  </si>
  <si>
    <t>renumbered to ST-100A &amp; B</t>
  </si>
  <si>
    <t>corridor section of old 107</t>
  </si>
  <si>
    <t xml:space="preserve">corridor part of this room becomes a new room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</si>
</sst>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E25" sqref="E25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41325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6" t="str">
        <f>VLOOKUP(B1,BuildingList!A:B,2,FALSE)</f>
        <v>Wenner-Gren Research Lab</v>
      </c>
      <c r="C2" s="56"/>
      <c r="F2" s="7" t="s">
        <v>12</v>
      </c>
      <c r="G2" s="14" t="s">
        <v>13</v>
      </c>
      <c r="J2" s="39">
        <f>G18-J18</f>
        <v>5</v>
      </c>
      <c r="K2" s="39">
        <f>H18-M18</f>
        <v>0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30.75" thickTop="1" x14ac:dyDescent="0.25">
      <c r="A6" s="35" t="s">
        <v>82</v>
      </c>
      <c r="B6" s="11" t="s">
        <v>88</v>
      </c>
      <c r="C6" s="12" t="s">
        <v>47</v>
      </c>
      <c r="D6" s="2" t="s">
        <v>5</v>
      </c>
      <c r="E6" s="18">
        <v>1773</v>
      </c>
      <c r="F6" s="18">
        <v>1034</v>
      </c>
      <c r="G6" s="18" t="s">
        <v>16</v>
      </c>
      <c r="H6" s="2" t="s">
        <v>16</v>
      </c>
      <c r="I6" s="12" t="s">
        <v>95</v>
      </c>
      <c r="J6" s="42" t="str">
        <f>IF(G6="No Change","N/A",IF(G6="New Tag Required",Lookup!F:F,IF(G6="N/A","N/A","")))</f>
        <v>N/A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ht="14.45" x14ac:dyDescent="0.3">
      <c r="A7" s="35" t="s">
        <v>83</v>
      </c>
      <c r="B7" s="11" t="s">
        <v>88</v>
      </c>
      <c r="C7" s="12" t="s">
        <v>27</v>
      </c>
      <c r="D7" s="2" t="s">
        <v>5</v>
      </c>
      <c r="E7" s="18"/>
      <c r="F7" s="18">
        <v>727</v>
      </c>
      <c r="G7" s="18" t="s">
        <v>3</v>
      </c>
      <c r="H7" s="2" t="s">
        <v>16</v>
      </c>
      <c r="I7" s="12" t="s">
        <v>94</v>
      </c>
      <c r="J7" s="42">
        <f>IF(G7="No Change","N/A",IF(G7="New Tag Required",Lookup!F:F,IF(G7="N/A","N/A","")))</f>
        <v>0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3">
      <c r="A8" s="32" t="s">
        <v>84</v>
      </c>
      <c r="B8" s="11" t="s">
        <v>88</v>
      </c>
      <c r="C8" s="12" t="s">
        <v>27</v>
      </c>
      <c r="D8" s="2" t="s">
        <v>5</v>
      </c>
      <c r="E8" s="18"/>
      <c r="F8" s="18">
        <v>25</v>
      </c>
      <c r="G8" s="18" t="s">
        <v>3</v>
      </c>
      <c r="H8" s="2" t="s">
        <v>16</v>
      </c>
      <c r="I8" s="12" t="s">
        <v>90</v>
      </c>
      <c r="J8" s="42">
        <f>IF(G8="No Change","N/A",IF(G8="New Tag Required",Lookup!F:F,IF(G8="N/A","N/A","")))</f>
        <v>0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ht="14.45" x14ac:dyDescent="0.3">
      <c r="A9" s="35" t="s">
        <v>85</v>
      </c>
      <c r="B9" s="11" t="s">
        <v>88</v>
      </c>
      <c r="C9" s="12" t="s">
        <v>27</v>
      </c>
      <c r="D9" s="53" t="s">
        <v>5</v>
      </c>
      <c r="E9" s="52"/>
      <c r="F9" s="52">
        <v>18</v>
      </c>
      <c r="G9" s="18" t="s">
        <v>3</v>
      </c>
      <c r="H9" s="2" t="s">
        <v>16</v>
      </c>
      <c r="I9" s="12" t="s">
        <v>90</v>
      </c>
      <c r="J9" s="42">
        <f>IF(G9="No Change","N/A",IF(G9="New Tag Required",Lookup!F:F,IF(G9="N/A","N/A","")))</f>
        <v>0</v>
      </c>
      <c r="K9" s="43"/>
      <c r="L9" s="42"/>
      <c r="M9" s="42" t="str">
        <f>IF(H9="No Change","N/A",IF(H9="New Tag Required",Lookup!F:F,IF(H9="N/A","N/A","")))</f>
        <v>N/A</v>
      </c>
      <c r="N9" s="43"/>
      <c r="O9" s="42"/>
    </row>
    <row r="10" spans="1:16" ht="14.45" x14ac:dyDescent="0.3">
      <c r="A10" s="11" t="s">
        <v>91</v>
      </c>
      <c r="B10" s="11" t="s">
        <v>88</v>
      </c>
      <c r="C10" s="54" t="s">
        <v>92</v>
      </c>
      <c r="F10" s="52">
        <v>0</v>
      </c>
      <c r="I10" s="12" t="s">
        <v>93</v>
      </c>
      <c r="N10" s="43"/>
      <c r="O10" s="42"/>
    </row>
    <row r="11" spans="1:16" ht="14.45" x14ac:dyDescent="0.3">
      <c r="N11" s="43"/>
      <c r="O11" s="42"/>
    </row>
    <row r="12" spans="1:16" ht="14.45" x14ac:dyDescent="0.3">
      <c r="A12" s="23" t="s">
        <v>86</v>
      </c>
      <c r="B12" s="11" t="s">
        <v>89</v>
      </c>
      <c r="C12" s="12" t="s">
        <v>27</v>
      </c>
      <c r="D12" s="2" t="s">
        <v>5</v>
      </c>
      <c r="E12" s="18"/>
      <c r="F12" s="52">
        <v>63</v>
      </c>
      <c r="G12" s="18" t="s">
        <v>3</v>
      </c>
      <c r="H12" s="2" t="s">
        <v>16</v>
      </c>
      <c r="J12" s="42">
        <f>IF(G12="No Change","N/A",IF(G12="New Tag Required",Lookup!F:F,IF(G12="N/A","N/A","")))</f>
        <v>0</v>
      </c>
      <c r="K12" s="43"/>
      <c r="L12" s="42"/>
      <c r="M12" s="42" t="str">
        <f>IF(H12="No Change","N/A",IF(H12="New Tag Required",Lookup!F:F,IF(H12="N/A","N/A","")))</f>
        <v>N/A</v>
      </c>
      <c r="N12" s="43"/>
      <c r="O12" s="42"/>
    </row>
    <row r="13" spans="1:16" ht="14.45" x14ac:dyDescent="0.3">
      <c r="A13" s="23" t="s">
        <v>87</v>
      </c>
      <c r="B13" s="11" t="s">
        <v>89</v>
      </c>
      <c r="C13" s="12" t="s">
        <v>27</v>
      </c>
      <c r="D13" s="2" t="s">
        <v>5</v>
      </c>
      <c r="E13" s="18"/>
      <c r="F13" s="52">
        <v>11</v>
      </c>
      <c r="G13" s="18" t="s">
        <v>3</v>
      </c>
      <c r="H13" s="2" t="s">
        <v>16</v>
      </c>
      <c r="J13" s="42">
        <f>IF(G13="No Change","N/A",IF(G13="New Tag Required",Lookup!F:F,IF(G13="N/A","N/A","")))</f>
        <v>0</v>
      </c>
      <c r="K13" s="43"/>
      <c r="L13" s="42"/>
      <c r="M13" s="42" t="str">
        <f>IF(H13="No Change","N/A",IF(H13="New Tag Required",Lookup!F:F,IF(H13="N/A","N/A","")))</f>
        <v>N/A</v>
      </c>
      <c r="N13" s="43"/>
      <c r="O13" s="42"/>
    </row>
    <row r="14" spans="1:16" ht="14.45" x14ac:dyDescent="0.3">
      <c r="A14" s="26"/>
      <c r="C14" s="12"/>
      <c r="D14" s="2"/>
      <c r="E14" s="18"/>
      <c r="F14" s="18"/>
      <c r="G14" s="18"/>
      <c r="H14" s="2"/>
      <c r="J14" s="42" t="str">
        <f>IF(G14="No Change","N/A",IF(G14="New Tag Required",Lookup!F:F,IF(G14="N/A","N/A","")))</f>
        <v/>
      </c>
      <c r="K14" s="19"/>
      <c r="L14" s="2"/>
      <c r="M14" s="42" t="str">
        <f>IF(H14="No Change","N/A",IF(H14="New Tag Required",Lookup!F:F,IF(H14="N/A","N/A","")))</f>
        <v/>
      </c>
      <c r="N14" s="19"/>
      <c r="O14" s="2"/>
    </row>
    <row r="15" spans="1:16" ht="14.45" x14ac:dyDescent="0.3">
      <c r="A15" s="26"/>
      <c r="C15" s="12"/>
      <c r="D15" s="2"/>
      <c r="E15" s="18"/>
      <c r="F15" s="18"/>
      <c r="G15" s="18"/>
      <c r="H15" s="2"/>
      <c r="J15" s="42" t="str">
        <f>IF(G15="No Change","N/A",IF(G15="New Tag Required",Lookup!F:F,IF(G15="N/A","N/A","")))</f>
        <v/>
      </c>
      <c r="K15" s="19"/>
      <c r="L15" s="2"/>
      <c r="M15" s="42" t="str">
        <f>IF(H15="No Change","N/A",IF(H15="New Tag Required",Lookup!F:F,IF(H15="N/A","N/A","")))</f>
        <v/>
      </c>
      <c r="N15" s="19"/>
      <c r="O15" s="2"/>
    </row>
    <row r="16" spans="1:16" thickBot="1" x14ac:dyDescent="0.35">
      <c r="A16" s="26"/>
      <c r="C16" s="12"/>
      <c r="D16" s="2"/>
      <c r="E16" s="18"/>
      <c r="F16" s="18"/>
      <c r="G16" s="18"/>
      <c r="H16" s="2"/>
      <c r="J16" s="2"/>
      <c r="K16" s="19"/>
      <c r="L16" s="2"/>
      <c r="M16" s="2"/>
      <c r="N16" s="19"/>
      <c r="O16" s="2"/>
    </row>
    <row r="17" spans="1:15" ht="43.15" x14ac:dyDescent="0.3">
      <c r="A17" s="26"/>
      <c r="C17" s="12"/>
      <c r="D17" s="2"/>
      <c r="E17" s="18"/>
      <c r="F17" s="18"/>
      <c r="G17" s="46" t="s">
        <v>78</v>
      </c>
      <c r="H17" s="47" t="s">
        <v>79</v>
      </c>
      <c r="J17" s="44" t="s">
        <v>73</v>
      </c>
      <c r="K17" s="42"/>
      <c r="L17" s="42"/>
      <c r="M17" s="44" t="s">
        <v>74</v>
      </c>
      <c r="N17" s="2"/>
      <c r="O17" s="2"/>
    </row>
    <row r="18" spans="1:15" thickBot="1" x14ac:dyDescent="0.35">
      <c r="A18" s="26"/>
      <c r="C18" s="12"/>
      <c r="D18" s="2"/>
      <c r="E18" s="18"/>
      <c r="F18" s="18"/>
      <c r="G18" s="48">
        <f>COUNTIF(G6:G17,"New Tag Required")</f>
        <v>5</v>
      </c>
      <c r="H18" s="49">
        <f>COUNTIF(H6:H17,"New Sign Required")</f>
        <v>0</v>
      </c>
      <c r="J18" s="45">
        <f>COUNTIF(J6:J17,"Installed")</f>
        <v>0</v>
      </c>
      <c r="K18" s="42"/>
      <c r="L18" s="42"/>
      <c r="M18" s="45">
        <f>COUNTIF(M6:M17,"Installed")</f>
        <v>0</v>
      </c>
      <c r="N18" s="2"/>
      <c r="O18" s="2"/>
    </row>
    <row r="19" spans="1:15" ht="14.45" x14ac:dyDescent="0.3">
      <c r="A19" s="26"/>
      <c r="C19" s="12"/>
      <c r="D19" s="2"/>
      <c r="E19" s="18"/>
      <c r="F19" s="18"/>
      <c r="G19" s="18"/>
      <c r="H19" s="2"/>
    </row>
    <row r="20" spans="1:15" ht="14.45" x14ac:dyDescent="0.3">
      <c r="A20" s="28"/>
      <c r="C20" s="12"/>
      <c r="D20" s="2"/>
      <c r="E20" s="18"/>
      <c r="F20" s="18"/>
      <c r="G20" s="18"/>
      <c r="H20" s="2"/>
    </row>
    <row r="21" spans="1:15" ht="14.45" x14ac:dyDescent="0.3">
      <c r="A21" s="28"/>
      <c r="C21" s="12"/>
      <c r="D21" s="2"/>
      <c r="E21" s="18"/>
      <c r="F21" s="18"/>
      <c r="G21" s="18"/>
      <c r="H21" s="2"/>
    </row>
    <row r="22" spans="1:15" ht="14.45" x14ac:dyDescent="0.3">
      <c r="A22" s="28"/>
      <c r="C22" s="12"/>
      <c r="D22" s="2"/>
      <c r="E22" s="18"/>
      <c r="F22" s="18"/>
      <c r="G22" s="18"/>
      <c r="H22" s="2"/>
    </row>
    <row r="23" spans="1:15" ht="14.45" x14ac:dyDescent="0.3">
      <c r="A23" s="28"/>
      <c r="C23" s="12"/>
      <c r="E23" s="18"/>
      <c r="F23" s="18"/>
      <c r="G23" s="18"/>
    </row>
    <row r="24" spans="1:15" ht="14.45" x14ac:dyDescent="0.3">
      <c r="A24" s="28"/>
      <c r="C24" s="12"/>
      <c r="E24" s="18"/>
      <c r="F24" s="18"/>
      <c r="G24" s="18"/>
    </row>
    <row r="25" spans="1:15" ht="14.45" x14ac:dyDescent="0.3">
      <c r="A25" s="28"/>
      <c r="C25" s="12"/>
      <c r="E25" s="18"/>
      <c r="F25" s="18"/>
      <c r="G25" s="18"/>
    </row>
    <row r="26" spans="1:15" x14ac:dyDescent="0.25">
      <c r="A26" s="30"/>
      <c r="C26" s="12"/>
      <c r="E26" s="18"/>
      <c r="F26" s="27"/>
      <c r="G26" s="18"/>
    </row>
    <row r="27" spans="1:15" x14ac:dyDescent="0.25">
      <c r="A27" s="30"/>
      <c r="C27" s="12"/>
      <c r="E27" s="18"/>
      <c r="F27" s="27"/>
      <c r="G27" s="18"/>
    </row>
    <row r="28" spans="1:15" x14ac:dyDescent="0.25">
      <c r="A28" s="30"/>
      <c r="C28" s="12"/>
      <c r="E28" s="18"/>
      <c r="F28" s="24"/>
      <c r="G28" s="18"/>
    </row>
    <row r="29" spans="1:15" x14ac:dyDescent="0.25">
      <c r="A29" s="29"/>
      <c r="C29" s="12"/>
      <c r="E29" s="18"/>
      <c r="F29" s="27"/>
      <c r="G29" s="18"/>
    </row>
    <row r="30" spans="1:15" x14ac:dyDescent="0.25">
      <c r="A30" s="29"/>
      <c r="C30" s="12"/>
      <c r="E30" s="18"/>
      <c r="F30" s="27"/>
      <c r="G30" s="18"/>
    </row>
    <row r="31" spans="1:15" x14ac:dyDescent="0.25">
      <c r="A31" s="31"/>
      <c r="C31" s="12"/>
      <c r="E31" s="18"/>
      <c r="F31" s="18"/>
      <c r="G31" s="18"/>
    </row>
    <row r="32" spans="1:15" x14ac:dyDescent="0.25">
      <c r="A32" s="31"/>
      <c r="C32" s="12"/>
      <c r="E32" s="18"/>
      <c r="F32" s="18"/>
      <c r="G32" s="18"/>
    </row>
    <row r="33" spans="1:7" x14ac:dyDescent="0.25">
      <c r="A33" s="31"/>
      <c r="C33" s="12"/>
      <c r="E33" s="18"/>
      <c r="F33" s="18"/>
      <c r="G33" s="18"/>
    </row>
    <row r="34" spans="1:7" x14ac:dyDescent="0.25">
      <c r="A34" s="31"/>
      <c r="C34" s="12"/>
      <c r="E34" s="18"/>
      <c r="F34" s="18"/>
      <c r="G34" s="18"/>
    </row>
    <row r="35" spans="1:7" x14ac:dyDescent="0.25">
      <c r="A35" s="34"/>
      <c r="C35" s="12"/>
      <c r="E35" s="18"/>
      <c r="F35" s="25"/>
      <c r="G35" s="18"/>
    </row>
    <row r="36" spans="1:7" x14ac:dyDescent="0.25">
      <c r="A36" s="33"/>
      <c r="C36" s="12"/>
      <c r="E36" s="18"/>
      <c r="F36" s="18"/>
      <c r="G36" s="18"/>
    </row>
    <row r="37" spans="1:7" x14ac:dyDescent="0.25">
      <c r="A37" s="33"/>
      <c r="C37" s="12"/>
      <c r="E37" s="18"/>
      <c r="F37" s="1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2"/>
      <c r="C39" s="12"/>
      <c r="F39" s="2"/>
    </row>
    <row r="40" spans="1:7" x14ac:dyDescent="0.25">
      <c r="C40" s="12"/>
    </row>
    <row r="41" spans="1:7" x14ac:dyDescent="0.25">
      <c r="C41" s="1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3:G37 G12:G16">
    <cfRule type="containsText" dxfId="33" priority="119" operator="containsText" text="New Tag Required">
      <formula>NOT(ISERROR(SEARCH("New Tag Required",G12)))</formula>
    </cfRule>
  </conditionalFormatting>
  <conditionalFormatting sqref="D6 D8 D12:D83">
    <cfRule type="containsText" dxfId="32" priority="118" operator="containsText" text="Yes">
      <formula>NOT(ISERROR(SEARCH("Yes",D6)))</formula>
    </cfRule>
  </conditionalFormatting>
  <conditionalFormatting sqref="H23:H83 H184:H405 H6:H9 H12:H16">
    <cfRule type="containsText" dxfId="31" priority="106" operator="containsText" text="New Sign Required">
      <formula>NOT(ISERROR(SEARCH("New Sign Required",H6)))</formula>
    </cfRule>
  </conditionalFormatting>
  <conditionalFormatting sqref="G23:G83 H6:H9 G12:H16">
    <cfRule type="containsText" dxfId="30" priority="105" operator="containsText" text="Action Required">
      <formula>NOT(ISERROR(SEARCH("Action Required",G6)))</formula>
    </cfRule>
  </conditionalFormatting>
  <conditionalFormatting sqref="H23:H83">
    <cfRule type="containsText" dxfId="29" priority="104" operator="containsText" text="Action Required">
      <formula>NOT(ISERROR(SEARCH("Action Required",H23)))</formula>
    </cfRule>
  </conditionalFormatting>
  <conditionalFormatting sqref="G6 G19:G22">
    <cfRule type="containsText" dxfId="28" priority="46" operator="containsText" text="New Tag Required">
      <formula>NOT(ISERROR(SEARCH("New Tag Required",G6)))</formula>
    </cfRule>
  </conditionalFormatting>
  <conditionalFormatting sqref="H19:H22">
    <cfRule type="containsText" dxfId="27" priority="44" operator="containsText" text="New Sign Required">
      <formula>NOT(ISERROR(SEARCH("New Sign Required",H19)))</formula>
    </cfRule>
  </conditionalFormatting>
  <conditionalFormatting sqref="G6 G19:G22">
    <cfRule type="containsText" dxfId="26" priority="43" operator="containsText" text="Action Required">
      <formula>NOT(ISERROR(SEARCH("Action Required",G6)))</formula>
    </cfRule>
  </conditionalFormatting>
  <conditionalFormatting sqref="H19:H22">
    <cfRule type="containsText" dxfId="25" priority="42" operator="containsText" text="Action Required">
      <formula>NOT(ISERROR(SEARCH("Action Required",H19)))</formula>
    </cfRule>
  </conditionalFormatting>
  <conditionalFormatting sqref="G6">
    <cfRule type="containsText" dxfId="24" priority="41" operator="containsText" text="New Tag Required">
      <formula>NOT(ISERROR(SEARCH("New Tag Required",G6)))</formula>
    </cfRule>
  </conditionalFormatting>
  <conditionalFormatting sqref="D6">
    <cfRule type="containsText" dxfId="23" priority="40" operator="containsText" text="Yes">
      <formula>NOT(ISERROR(SEARCH("Yes",D6)))</formula>
    </cfRule>
  </conditionalFormatting>
  <conditionalFormatting sqref="G6">
    <cfRule type="containsText" dxfId="22" priority="39" operator="containsText" text="Action Required">
      <formula>NOT(ISERROR(SEARCH("Action Required",G6)))</formula>
    </cfRule>
  </conditionalFormatting>
  <conditionalFormatting sqref="D84:D183">
    <cfRule type="containsText" dxfId="21" priority="38" operator="containsText" text="Yes">
      <formula>NOT(ISERROR(SEARCH("Yes",D84)))</formula>
    </cfRule>
  </conditionalFormatting>
  <conditionalFormatting sqref="H84:H183">
    <cfRule type="containsText" dxfId="20" priority="37" operator="containsText" text="New Sign Required">
      <formula>NOT(ISERROR(SEARCH("New Sign Required",H84)))</formula>
    </cfRule>
  </conditionalFormatting>
  <conditionalFormatting sqref="G84:G183">
    <cfRule type="containsText" dxfId="19" priority="36" operator="containsText" text="Action Required">
      <formula>NOT(ISERROR(SEARCH("Action Required",G84)))</formula>
    </cfRule>
  </conditionalFormatting>
  <conditionalFormatting sqref="H84:H183">
    <cfRule type="containsText" dxfId="18" priority="35" operator="containsText" text="Action Required">
      <formula>NOT(ISERROR(SEARCH("Action Required",H84)))</formula>
    </cfRule>
  </conditionalFormatting>
  <conditionalFormatting sqref="D9">
    <cfRule type="containsText" dxfId="17" priority="32" operator="containsText" text="Yes">
      <formula>NOT(ISERROR(SEARCH("Yes",D9)))</formula>
    </cfRule>
  </conditionalFormatting>
  <conditionalFormatting sqref="D7">
    <cfRule type="containsText" dxfId="16" priority="21" operator="containsText" text="Yes">
      <formula>NOT(ISERROR(SEARCH("Yes",D7)))</formula>
    </cfRule>
  </conditionalFormatting>
  <conditionalFormatting sqref="G7">
    <cfRule type="containsText" dxfId="15" priority="20" operator="containsText" text="New Tag Required">
      <formula>NOT(ISERROR(SEARCH("New Tag Required",G7)))</formula>
    </cfRule>
  </conditionalFormatting>
  <conditionalFormatting sqref="G7">
    <cfRule type="containsText" dxfId="14" priority="18" operator="containsText" text="Action Required">
      <formula>NOT(ISERROR(SEARCH("Action Required",G7)))</formula>
    </cfRule>
  </conditionalFormatting>
  <conditionalFormatting sqref="G8">
    <cfRule type="containsText" dxfId="13" priority="16" operator="containsText" text="New Tag Required">
      <formula>NOT(ISERROR(SEARCH("New Tag Required",G8)))</formula>
    </cfRule>
  </conditionalFormatting>
  <conditionalFormatting sqref="G8">
    <cfRule type="containsText" dxfId="12" priority="14" operator="containsText" text="Action Required">
      <formula>NOT(ISERROR(SEARCH("Action Required",G8)))</formula>
    </cfRule>
  </conditionalFormatting>
  <conditionalFormatting sqref="J2:N2">
    <cfRule type="cellIs" dxfId="11" priority="12" operator="notEqual">
      <formula>0</formula>
    </cfRule>
  </conditionalFormatting>
  <conditionalFormatting sqref="J6:J9 J12:J15">
    <cfRule type="cellIs" dxfId="10" priority="11" operator="equal">
      <formula>0</formula>
    </cfRule>
  </conditionalFormatting>
  <conditionalFormatting sqref="M6:M9 M12:M15">
    <cfRule type="cellIs" dxfId="9" priority="10" operator="equal">
      <formula>0</formula>
    </cfRule>
  </conditionalFormatting>
  <conditionalFormatting sqref="J6:J9 J12:J15 M6:M9 M12:M15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9 K12:L13">
    <cfRule type="expression" dxfId="5" priority="6">
      <formula>$J6="Log Issues"</formula>
    </cfRule>
  </conditionalFormatting>
  <conditionalFormatting sqref="N6:N9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G9">
    <cfRule type="containsText" dxfId="2" priority="2" operator="containsText" text="Action Required">
      <formula>NOT(ISERROR(SEARCH("Action Required",G9)))</formula>
    </cfRule>
  </conditionalFormatting>
  <conditionalFormatting sqref="N10:N11">
    <cfRule type="expression" dxfId="1" priority="143">
      <formula>$M12="Log Issues"</formula>
    </cfRule>
  </conditionalFormatting>
  <conditionalFormatting sqref="N12:N13">
    <cfRule type="expression" dxfId="0" priority="144">
      <formula>#REF!="Log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4:H388">
      <formula1>DoorSignage</formula1>
    </dataValidation>
    <dataValidation type="list" allowBlank="1" showInputMessage="1" showErrorMessage="1" sqref="D12:D58 D6:D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H19:H183 H12:H16 H6:H9</xm:sqref>
        </x14:dataValidation>
        <x14:dataValidation type="list" allowBlank="1" showInputMessage="1" showErrorMessage="1">
          <x14:formula1>
            <xm:f>Lookup!$A$1:$A$4</xm:f>
          </x14:formula1>
          <xm:sqref>G19:G183 G12:G16 G6:G9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Lookup!$E$1:$E$40</xm:f>
          </x14:formula1>
          <xm:sqref>C12:C183 C6:C9</xm:sqref>
        </x14:dataValidation>
        <x14:dataValidation type="list" allowBlank="1" showInputMessage="1" showErrorMessage="1">
          <x14:formula1>
            <xm:f>Lookup!$F:$F</xm:f>
          </x14:formula1>
          <xm:sqref>M12:M15 M6:M9 J12:J15 J6:J9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2013-02-25T18:07:08Z</dcterms:modified>
</cp:coreProperties>
</file>