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68_Delta_Delta_Delta_Sorority_(468_Rose_St)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Changes'!$A$1:$I$46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19" i="1" l="1"/>
  <c r="J119" i="1"/>
  <c r="M79" i="1" l="1"/>
  <c r="J79" i="1"/>
  <c r="M67" i="1" l="1"/>
  <c r="J67" i="1"/>
  <c r="M66" i="1"/>
  <c r="J66" i="1"/>
  <c r="M65" i="1"/>
  <c r="J65" i="1"/>
  <c r="M62" i="1"/>
  <c r="J62" i="1"/>
  <c r="J10" i="1" l="1"/>
  <c r="M10" i="1"/>
  <c r="J16" i="1"/>
  <c r="M16" i="1"/>
  <c r="J22" i="1"/>
  <c r="M22" i="1"/>
  <c r="J23" i="1"/>
  <c r="M23" i="1"/>
  <c r="J27" i="1"/>
  <c r="M27" i="1"/>
  <c r="J28" i="1"/>
  <c r="M28" i="1"/>
  <c r="J32" i="1"/>
  <c r="M32" i="1"/>
  <c r="J33" i="1"/>
  <c r="M33" i="1"/>
  <c r="J6" i="1" l="1"/>
  <c r="E2" i="4" l="1"/>
  <c r="B2" i="4" l="1"/>
  <c r="M8" i="1" l="1"/>
  <c r="M9" i="1"/>
  <c r="M36" i="1"/>
  <c r="M45" i="1"/>
  <c r="M46" i="1"/>
  <c r="M51" i="1"/>
  <c r="M56" i="1"/>
  <c r="M58" i="1"/>
  <c r="M61" i="1"/>
  <c r="M6" i="1"/>
  <c r="J8" i="1"/>
  <c r="J9" i="1"/>
  <c r="J36" i="1"/>
  <c r="J45" i="1"/>
  <c r="J46" i="1"/>
  <c r="J51" i="1"/>
  <c r="J56" i="1"/>
  <c r="J58" i="1"/>
  <c r="J61" i="1"/>
  <c r="H133" i="1" l="1"/>
  <c r="G133" i="1"/>
  <c r="M133" i="1" l="1"/>
  <c r="K2" i="1" s="1"/>
  <c r="J13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<sst xmlns="http://schemas.openxmlformats.org/spreadsheetml/2006/main" count="1386" uniqueCount="487">
  <si>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</si>
  <si>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</si>
  <si>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</si>
  <si>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</si>
  <si>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</si>
  <si>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</si>
  <si>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</si>
  <si>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</si>
  <si>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</si>
  <si>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</si>
  <si>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</si>
  <si>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</si>
  <si>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</si>
  <si>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</si>
  <si>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</si>
  <si>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</si>
  <si>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</si>
  <si>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</si>
  <si>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</si>
  <si>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</si>
  <si>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</si>
  <si>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</si>
  <si>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</si>
  <si>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</si>
  <si>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</si>
  <si>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</si>
  <si>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</si>
  <si>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</si>
  <si>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</si>
  <si>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</si>
  <si>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</si>
  <si>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</si>
  <si>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</si>
  <si>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</si>
  <si>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</si>
  <si>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</si>
  <si>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</si>
  <si>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</si>
  <si>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</si>
  <si>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</si>
  <si>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</si>
  <si>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</si>
  <si>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</si>
  <si>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</si>
  <si>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</si>
  <si>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</si>
  <si>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</si>
  <si>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</si>
  <si>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</si>
  <si>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</si>
  <si>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</si>
  <si>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</si>
  <si>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</si>
  <si>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</si>
  <si>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</si>
  <si>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</si>
  <si>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</si>
  <si>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</si>
  <si>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</si>
  <si>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</si>
  <si>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</si>
  <si>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</si>
  <si>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</si>
  <si>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</si>
  <si>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</si>
  <si>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</si>
  <si>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</si>
  <si>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</si>
  <si>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Sawyer Wilson</t>
  </si>
  <si>
    <t>Aaron Newell</t>
  </si>
  <si>
    <t>Sq ft Correction</t>
  </si>
  <si>
    <t>Deactivate</t>
  </si>
  <si>
    <t>0068</t>
  </si>
  <si>
    <t>Nicole Kline</t>
  </si>
  <si>
    <t>00</t>
  </si>
  <si>
    <t>001</t>
  </si>
  <si>
    <t>002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</si>
  <si>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</si>
  <si>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</si>
  <si>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</si>
  <si>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</si>
  <si>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</si>
  <si>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</si>
  <si>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</si>
  <si>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</si>
  <si>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</si>
  <si>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000A</t>
  </si>
  <si>
    <t>000B</t>
  </si>
  <si>
    <t>000C</t>
  </si>
  <si>
    <t>Corridor</t>
  </si>
  <si>
    <t>001A</t>
  </si>
  <si>
    <t>001B</t>
  </si>
  <si>
    <t>001C</t>
  </si>
  <si>
    <t>001D</t>
  </si>
  <si>
    <t>Communications Room</t>
  </si>
  <si>
    <t>Shell</t>
  </si>
  <si>
    <t>003A</t>
  </si>
  <si>
    <t>Due to the extent of Renovation/Addition - Entire building is Re-Numbered - CPMD 2486.0</t>
  </si>
  <si>
    <t>Mechanical</t>
  </si>
  <si>
    <t>010A</t>
  </si>
  <si>
    <t>010B</t>
  </si>
  <si>
    <t>008A</t>
  </si>
  <si>
    <t>GSF</t>
  </si>
  <si>
    <t>GROSS SQUARE FOOTAGE</t>
  </si>
  <si>
    <t>GREEK HOUSING - do not add eBARS Tag or Door Signage - verify if they are to be printed or made</t>
  </si>
  <si>
    <t>ST-A</t>
  </si>
  <si>
    <t>ST-B</t>
  </si>
  <si>
    <t>LX-0068-00</t>
  </si>
  <si>
    <t>DELTA DD SORORITY  - Floor 00</t>
  </si>
  <si>
    <t>LX-0068-00-01</t>
  </si>
  <si>
    <t>DELTA DD SORORITY - Room 001</t>
  </si>
  <si>
    <t>LX-0068-00-02</t>
  </si>
  <si>
    <t>DELTA DD SORORITY - Room 002</t>
  </si>
  <si>
    <t>LX-0068-00-03</t>
  </si>
  <si>
    <t>DELTA DD SORORITY - Room 003</t>
  </si>
  <si>
    <t>LX-0068-00-04</t>
  </si>
  <si>
    <t>DELTA DD SORORITY - Room 004</t>
  </si>
  <si>
    <t>LX-0068-00-05</t>
  </si>
  <si>
    <t>DELTA DD SORORITY - Room 005</t>
  </si>
  <si>
    <t>LX-0068-00-06</t>
  </si>
  <si>
    <t>DELTA DD SORORITY - Room 006</t>
  </si>
  <si>
    <t>LX-0068-00-07</t>
  </si>
  <si>
    <t>DELTA DD SORORITY - Room 007</t>
  </si>
  <si>
    <t>LX-0068-00-08</t>
  </si>
  <si>
    <t>DELTA DD SORORITY - Room 008</t>
  </si>
  <si>
    <t>LX-0068-00-09</t>
  </si>
  <si>
    <t>DELTA DD SORORITY - Room 009</t>
  </si>
  <si>
    <t>LX-0068-00-10</t>
  </si>
  <si>
    <t>DELTA DD SORORITY - Room 010</t>
  </si>
  <si>
    <t>LX-0068-00-11</t>
  </si>
  <si>
    <t>DELTA DD SORORITY - Room 011</t>
  </si>
  <si>
    <t>LX-0068-00-12</t>
  </si>
  <si>
    <t>DELTA DD SORORITY - Room 012</t>
  </si>
  <si>
    <t>LX-0068-01</t>
  </si>
  <si>
    <t>DELTA DD SORORITY  - Floor 01</t>
  </si>
  <si>
    <t>LX-0068-01-101</t>
  </si>
  <si>
    <t>DELTA DD SORORITY - Room 101</t>
  </si>
  <si>
    <t>LX-0068-01-102</t>
  </si>
  <si>
    <t>DELTA DD SORORITY - Room 102</t>
  </si>
  <si>
    <t>LX-0068-01-103</t>
  </si>
  <si>
    <t>DELTA DD SORORITY - Room 103</t>
  </si>
  <si>
    <t>LX-0068-01-104</t>
  </si>
  <si>
    <t>DELTA DD SORORITY - Room 104</t>
  </si>
  <si>
    <t>LX-0068-01-105</t>
  </si>
  <si>
    <t>DELTA DD SORORITY - Room 105</t>
  </si>
  <si>
    <t>LX-0068-01-106</t>
  </si>
  <si>
    <t>DELTA DD SORORITY - Room 106</t>
  </si>
  <si>
    <t>LX-0068-01-107</t>
  </si>
  <si>
    <t>DELTA DD SORORITY - Room 107</t>
  </si>
  <si>
    <t>LX-0068-01-108</t>
  </si>
  <si>
    <t>DELTA DD SORORITY - Room 108</t>
  </si>
  <si>
    <t>LX-0068-01-109</t>
  </si>
  <si>
    <t>DELTA DD SORORITY - Room 109</t>
  </si>
  <si>
    <t>LX-0068-01-110</t>
  </si>
  <si>
    <t>DELTA DD SORORITY - Room 110</t>
  </si>
  <si>
    <t>LX-0068-01-111</t>
  </si>
  <si>
    <t>DELTA DD SORORITY - Room 111</t>
  </si>
  <si>
    <t>LX-0068-01-112</t>
  </si>
  <si>
    <t>DELTA DD SORORITY - Room 112</t>
  </si>
  <si>
    <t>LX-0068-01-113</t>
  </si>
  <si>
    <t>DELTA DD SORORITY - Room 113</t>
  </si>
  <si>
    <t>LX-0068-01-114</t>
  </si>
  <si>
    <t>DELTA DD SORORITY - Room 114</t>
  </si>
  <si>
    <t>LX-0068-01-117</t>
  </si>
  <si>
    <t>DELTA DD SORORITY - Room 117</t>
  </si>
  <si>
    <t>LX-0068-01-118</t>
  </si>
  <si>
    <t>DELTA DD SORORITY - Room 118</t>
  </si>
  <si>
    <t>LX-0068-01-119</t>
  </si>
  <si>
    <t>DELTA DD SORORITY - Room 119</t>
  </si>
  <si>
    <t>LX-0068-01-121</t>
  </si>
  <si>
    <t>DELTA DD SORORITY - Room 121</t>
  </si>
  <si>
    <t>LX-0068-01-122</t>
  </si>
  <si>
    <t>DELTA DD SORORITY - Room 122</t>
  </si>
  <si>
    <t>LX-0068-02</t>
  </si>
  <si>
    <t>DELTA DD SORORITY  - Floor 02</t>
  </si>
  <si>
    <t>LX-0068-02-200</t>
  </si>
  <si>
    <t>DELTA DD SORORITY - Room 200</t>
  </si>
  <si>
    <t>LX-0068-02-201</t>
  </si>
  <si>
    <t>DELTA DD SORORITY - Room 201</t>
  </si>
  <si>
    <t>LX-0068-02-202</t>
  </si>
  <si>
    <t>DELTA DD SORORITY - Room 202</t>
  </si>
  <si>
    <t>LX-0068-02-203</t>
  </si>
  <si>
    <t>DELTA DD SORORITY - Room 203</t>
  </si>
  <si>
    <t>LX-0068-02-204</t>
  </si>
  <si>
    <t>DELTA DD SORORITY - Room 204</t>
  </si>
  <si>
    <t>LX-0068-02-205</t>
  </si>
  <si>
    <t>DELTA DD SORORITY - Room 205</t>
  </si>
  <si>
    <t>LX-0068-02-206</t>
  </si>
  <si>
    <t>DELTA DD SORORITY - Room 206</t>
  </si>
  <si>
    <t>LX-0068-02-207</t>
  </si>
  <si>
    <t>DELTA DD SORORITY - Room 207</t>
  </si>
  <si>
    <t>LX-0068-02-208</t>
  </si>
  <si>
    <t>DELTA DD SORORITY - Room 208</t>
  </si>
  <si>
    <t>LX-0068-02-209</t>
  </si>
  <si>
    <t>DELTA DD SORORITY - Room 209</t>
  </si>
  <si>
    <t>LX-0068-02-210</t>
  </si>
  <si>
    <t>DELTA DD SORORITY - Room 210</t>
  </si>
  <si>
    <t>LX-0068-02-211</t>
  </si>
  <si>
    <t>DELTA DD SORORITY - Room 211</t>
  </si>
  <si>
    <t>LX-0068-02-212</t>
  </si>
  <si>
    <t>DELTA DD SORORITY - Room 212</t>
  </si>
  <si>
    <t>LX-0068-02-213</t>
  </si>
  <si>
    <t>DELTA DD SORORITY - Room 213</t>
  </si>
  <si>
    <t>LX-0068-02-214</t>
  </si>
  <si>
    <t>DELTA DD SORORITY - Room 214</t>
  </si>
  <si>
    <t>LX-0068-02-215</t>
  </si>
  <si>
    <t>DELTA DD SORORITY - Room 215</t>
  </si>
  <si>
    <t>LX-0068-02-216</t>
  </si>
  <si>
    <t>DELTA DD SORORITY - Room 216</t>
  </si>
  <si>
    <t>LX-0068-02-217</t>
  </si>
  <si>
    <t>DELTA DD SORORITY - Room 217</t>
  </si>
  <si>
    <t>LX-0068-02-218</t>
  </si>
  <si>
    <t>DELTA DD SORORITY - Room 218</t>
  </si>
  <si>
    <t>LX-0068-02-219</t>
  </si>
  <si>
    <t>DELTA DD SORORITY - Room 219</t>
  </si>
  <si>
    <t>LX-0068-02-220</t>
  </si>
  <si>
    <t>DELTA DD SORORITY - Room 220</t>
  </si>
  <si>
    <t>LX-0068-02-221</t>
  </si>
  <si>
    <t>DELTA DD SORORITY - Room 221</t>
  </si>
  <si>
    <t>LX-0068-02-222</t>
  </si>
  <si>
    <t>DELTA DD SORORITY - Room 222</t>
  </si>
  <si>
    <t>LX-0068-02-223</t>
  </si>
  <si>
    <t>DELTA DD SORORITY - Room 223</t>
  </si>
  <si>
    <t>LX-0068-02-224</t>
  </si>
  <si>
    <t>DELTA DD SORORITY - Room 224</t>
  </si>
  <si>
    <t>LX-0068-02-225</t>
  </si>
  <si>
    <t>DELTA DD SORORITY - Room 225</t>
  </si>
  <si>
    <t>01</t>
  </si>
  <si>
    <t>103B</t>
  </si>
  <si>
    <t>103B1</t>
  </si>
  <si>
    <t>103A</t>
  </si>
  <si>
    <t>103B2</t>
  </si>
  <si>
    <t>102A</t>
  </si>
  <si>
    <t>102B</t>
  </si>
  <si>
    <t>102C</t>
  </si>
  <si>
    <t>102D</t>
  </si>
  <si>
    <t>100A</t>
  </si>
  <si>
    <t>100B</t>
  </si>
  <si>
    <t>100C</t>
  </si>
  <si>
    <t>105A</t>
  </si>
  <si>
    <t>108A</t>
  </si>
  <si>
    <t>108B</t>
  </si>
  <si>
    <t>100D</t>
  </si>
  <si>
    <t>XA100</t>
  </si>
  <si>
    <t>02</t>
  </si>
  <si>
    <t>200A</t>
  </si>
  <si>
    <t>200B</t>
  </si>
  <si>
    <t>200C</t>
  </si>
  <si>
    <t>Sleep/Study without toilet/bath - includes closet space</t>
  </si>
  <si>
    <t>Storage</t>
  </si>
  <si>
    <t>03</t>
  </si>
  <si>
    <t>001E</t>
  </si>
  <si>
    <t>001 is a skipped room number</t>
  </si>
  <si>
    <t>Banner Room</t>
  </si>
  <si>
    <t>Laundry Room</t>
  </si>
  <si>
    <t>TV room</t>
  </si>
  <si>
    <t>Foyer</t>
  </si>
  <si>
    <t>100A1</t>
  </si>
  <si>
    <t>100B1</t>
  </si>
  <si>
    <t>Closet</t>
  </si>
  <si>
    <t>Restroom</t>
  </si>
  <si>
    <t>Kitchenette</t>
  </si>
  <si>
    <t>Pantry</t>
  </si>
  <si>
    <t>House Mother</t>
  </si>
  <si>
    <t>House Mother - Closet</t>
  </si>
  <si>
    <t>House Mother - Kitchen and Restroom</t>
  </si>
  <si>
    <t>Kitchen</t>
  </si>
  <si>
    <t>Dining Room</t>
  </si>
  <si>
    <t>Meeting Room</t>
  </si>
  <si>
    <t>Entry - exterior space</t>
  </si>
  <si>
    <t>Parlor</t>
  </si>
  <si>
    <t>Corridor (with ramp)</t>
  </si>
  <si>
    <t>Restroom and showers</t>
  </si>
  <si>
    <t>219 is a skipped room number</t>
  </si>
  <si>
    <t>218 is a skipped room number</t>
  </si>
  <si>
    <t>109 is a skipped room number</t>
  </si>
  <si>
    <t>206 is a skipped number</t>
  </si>
  <si>
    <t>220A</t>
  </si>
  <si>
    <t xml:space="preserve">Restroom and showers  with fire escape access </t>
  </si>
  <si>
    <t>Restroom and showers with fire escape access</t>
  </si>
  <si>
    <t>Mechanical (access off of stair landing)</t>
  </si>
  <si>
    <t>LX-0068-03</t>
  </si>
  <si>
    <t>DELTA DD SORORITY - Room 001A</t>
  </si>
  <si>
    <t>DELTA DD SORORITY - Room 001B</t>
  </si>
  <si>
    <t>DELTA DD SORORITY - Room 001C</t>
  </si>
  <si>
    <t>DELTA DD SORORITY - Room 001D</t>
  </si>
  <si>
    <t>DELTA DD SORORITY - Room 001E</t>
  </si>
  <si>
    <t>DELTA DD SORORITY - Room 002A</t>
  </si>
  <si>
    <t>DELTA DD SORORITY - Room 003A</t>
  </si>
  <si>
    <t>DELTA DD SORORITY - Room 008A</t>
  </si>
  <si>
    <t>DELTA DD SORORITY - Room 010B</t>
  </si>
  <si>
    <t>DELTA DD SORORITY - Room 100A1</t>
  </si>
  <si>
    <t>DELTA DD SORORITY - Room 100B1</t>
  </si>
  <si>
    <t>DELTA DD SORORITY - Room 102A</t>
  </si>
  <si>
    <t>DELTA DD SORORITY - Room 102B</t>
  </si>
  <si>
    <t>DELTA DD SORORITY - Room 102C</t>
  </si>
  <si>
    <t>DELTA DD SORORITY - Room 102D</t>
  </si>
  <si>
    <t>DELTA DD SORORITY - Corridor 000A</t>
  </si>
  <si>
    <t>DELTA DD SORORITY - Corridor 100</t>
  </si>
  <si>
    <t>DELTA DD SORORITY - Corridor 100A</t>
  </si>
  <si>
    <t>DELTA DD SORORITY - Corridor 100B</t>
  </si>
  <si>
    <t>DELTA DD SORORITY - Corridor 100C</t>
  </si>
  <si>
    <t>DELTA DD SORORITY - Corridor 100D</t>
  </si>
  <si>
    <t>DELTA DD SORORITY - Corridor 000B</t>
  </si>
  <si>
    <t>DELTA DD SORORITY - Corridor 000C</t>
  </si>
  <si>
    <t>DELTA DD SORORITY - Room 103B1</t>
  </si>
  <si>
    <t>DELTA DD SORORITY - Room 103B2</t>
  </si>
  <si>
    <t>DELTA DD SORORITY - Room 103A</t>
  </si>
  <si>
    <t>DELTA DD SORORITY - Room 103B</t>
  </si>
  <si>
    <t>DELTA DD SORORITY - Room 105A</t>
  </si>
  <si>
    <t>DELTA DD SORORITY - Room 108A</t>
  </si>
  <si>
    <t>DELTA DD SORORITY - Room 108B</t>
  </si>
  <si>
    <t>DELTA DD SORORITY - Stair 100A</t>
  </si>
  <si>
    <t>DELTA DD SORORITY - Stair 100B</t>
  </si>
  <si>
    <t>DELTA DD SORORITY - Room XA100</t>
  </si>
  <si>
    <t>DELTA DD SORORITY - Corridor 200A</t>
  </si>
  <si>
    <t>DELTA DD SORORITY - Corridor 200B</t>
  </si>
  <si>
    <t>DELTA DD SORORITY - Corridor 200C</t>
  </si>
  <si>
    <t>DELTA DD SORORITY - Room 220A</t>
  </si>
  <si>
    <t>DELTA DD SORORITY - Room 226</t>
  </si>
  <si>
    <t>DELTA DD SORORITY - Room 227</t>
  </si>
  <si>
    <t>DELTA DD SORORITY - Room 228</t>
  </si>
  <si>
    <t>DELTA DD SORORITY - Room 229</t>
  </si>
  <si>
    <t>DELTA DD SORORITY - Room 230</t>
  </si>
  <si>
    <t>DELTA DD SORORITY - Room 310</t>
  </si>
  <si>
    <t>DELTA DD SORORITY - Room 321</t>
  </si>
  <si>
    <t>DELTA DD SORORITY - Room 322</t>
  </si>
  <si>
    <t>DELTA DD SORORITY - Room 323</t>
  </si>
  <si>
    <t>DELTA DD SORORITY - Room 231</t>
  </si>
  <si>
    <t>DELTA DD SORORITY - Room 232</t>
  </si>
  <si>
    <t>DELTA DD SORORITY - Stair 200B</t>
  </si>
  <si>
    <t>DELTA DD SORORITY - Stair 200A</t>
  </si>
  <si>
    <t>DELTA DD SORORITY  - Floor 03</t>
  </si>
  <si>
    <t>DELTA DD SORORITY - Room 325</t>
  </si>
  <si>
    <t>DELTA DD SORORITY - Room 326</t>
  </si>
  <si>
    <t>DELTA DD SORORITY - Room 327</t>
  </si>
  <si>
    <t>DELTA DD SORORITY - Room 329</t>
  </si>
  <si>
    <t>DELTA DD SORORITY - Room 330</t>
  </si>
  <si>
    <t>DELTA DD SORORITY - Stair 300A</t>
  </si>
  <si>
    <t>003</t>
  </si>
  <si>
    <t>DELTA DD SORORITY - Corridor 320</t>
  </si>
  <si>
    <t>100A2</t>
  </si>
  <si>
    <t>DELTA DD SORORITY - Room 100A2</t>
  </si>
  <si>
    <t>010C</t>
  </si>
  <si>
    <t>DELTA DD SORORITY - Room 010C</t>
  </si>
  <si>
    <t>Bedroom</t>
  </si>
  <si>
    <t>104A</t>
  </si>
  <si>
    <t>DELTA DD SORORITY - Room 104A</t>
  </si>
  <si>
    <t>008B</t>
  </si>
  <si>
    <t>Toilet</t>
  </si>
  <si>
    <t>COM ROOM</t>
  </si>
  <si>
    <t>DELTA DD SORORITY - Room 008B</t>
  </si>
  <si>
    <t>TOILET</t>
  </si>
  <si>
    <t>002A</t>
  </si>
  <si>
    <t>TV ROOM</t>
  </si>
  <si>
    <t>MECH</t>
  </si>
  <si>
    <t>SHELL</t>
  </si>
  <si>
    <t>CORRIDOR</t>
  </si>
  <si>
    <t>Sleep/Study without toilet/bath - Includes closet space</t>
  </si>
  <si>
    <t>DELTA DD SORORITY - Bsmt Stair A</t>
  </si>
  <si>
    <t>DELTA DD SORORITY - Bsmt Stair B</t>
  </si>
  <si>
    <t>LX-0068-00-0000A</t>
  </si>
  <si>
    <t>LX-0068-00-0000B</t>
  </si>
  <si>
    <t>LX-0068-00-0000C</t>
  </si>
  <si>
    <t>LX-0068-00-0001A</t>
  </si>
  <si>
    <t>LX-0068-00-0001B</t>
  </si>
  <si>
    <t>LX-0068-00-0001C</t>
  </si>
  <si>
    <t>LX-0068-00-0001E</t>
  </si>
  <si>
    <t>LX-0068-00-0001D</t>
  </si>
  <si>
    <t>LX-0068-00-0002A</t>
  </si>
  <si>
    <t>LX-0068-00-0003A</t>
  </si>
  <si>
    <t>LX-0068-00-0008A</t>
  </si>
  <si>
    <t>LX-0068-00-0008B</t>
  </si>
  <si>
    <t>LX-0068-00-0010B</t>
  </si>
  <si>
    <t>LX-0068-00-0010C</t>
  </si>
  <si>
    <t>LX-0068-00-ST0000A</t>
  </si>
  <si>
    <t>LX-0068-00-ST0000B</t>
  </si>
  <si>
    <t>LX-0068-01-0100</t>
  </si>
  <si>
    <t>LX-0068-01-0100A</t>
  </si>
  <si>
    <t>LX-0068-01-0100A1</t>
  </si>
  <si>
    <t>LX-0068-01-0100A2</t>
  </si>
  <si>
    <t>LX-0068-01-0100B</t>
  </si>
  <si>
    <t>LX-0068-01-0100B1</t>
  </si>
  <si>
    <t>LX-0068-01-0100C</t>
  </si>
  <si>
    <t>LX-0068-01-0100D</t>
  </si>
  <si>
    <t>LX-0068-01-0102A</t>
  </si>
  <si>
    <t>LX-0068-01-0102B</t>
  </si>
  <si>
    <t>LX-0068-01-0102C</t>
  </si>
  <si>
    <t>LX-0068-01-0102D</t>
  </si>
  <si>
    <t>LX-0068-01-0103A</t>
  </si>
  <si>
    <t>LX-0068-01-0103B</t>
  </si>
  <si>
    <t>LX-0068-01-0103B1</t>
  </si>
  <si>
    <t>LX-0068-01-0103B2</t>
  </si>
  <si>
    <t>LX-0068-01-0104A</t>
  </si>
  <si>
    <t>LX-0068-01-0105A</t>
  </si>
  <si>
    <t>LX-0068-01-0108A</t>
  </si>
  <si>
    <t>LX-0068-01-0108B</t>
  </si>
  <si>
    <t>LX-0068-01-ST0100A</t>
  </si>
  <si>
    <t>LX-0068-01-ST0100B</t>
  </si>
  <si>
    <t>LX-0068-01-XA0100</t>
  </si>
  <si>
    <t>LX-0068-02-0200A</t>
  </si>
  <si>
    <t>LX-0068-02-0200B</t>
  </si>
  <si>
    <t>LX-0068-02-0220A</t>
  </si>
  <si>
    <t>LX-0068-02-0200C</t>
  </si>
  <si>
    <t>LX-0068-02-0226</t>
  </si>
  <si>
    <t>LX-0068-02-0227</t>
  </si>
  <si>
    <t>LX-0068-02-0228</t>
  </si>
  <si>
    <t>LX-0068-02-0229</t>
  </si>
  <si>
    <t>LX-0068-02-0230</t>
  </si>
  <si>
    <t>LX-0068-02-0231</t>
  </si>
  <si>
    <t>LX-0068-02-0232</t>
  </si>
  <si>
    <t>LX-0068-02-ST0200B</t>
  </si>
  <si>
    <t>LX-0068-02-ST0200A</t>
  </si>
  <si>
    <t>LX-0068-03-0310</t>
  </si>
  <si>
    <t>LX-0068-03-0320</t>
  </si>
  <si>
    <t>LX-0068-03-0321</t>
  </si>
  <si>
    <t>LX-0068-03-0322</t>
  </si>
  <si>
    <t>LX-0068-03-0323</t>
  </si>
  <si>
    <t>LX-0068-03-0325</t>
  </si>
  <si>
    <t>LX-0068-03-0326</t>
  </si>
  <si>
    <t>LX-0068-03-0327</t>
  </si>
  <si>
    <t>LX-0068-03-0329</t>
  </si>
  <si>
    <t>LX-0068-03-0330</t>
  </si>
  <si>
    <t>LX-0068-03-ST0300A</t>
  </si>
  <si>
    <t>LX-0068-00-0002</t>
  </si>
  <si>
    <t>LX-0068-00-0003</t>
  </si>
  <si>
    <t>LX-0068-00-0004</t>
  </si>
  <si>
    <t>LX-0068-00-0005</t>
  </si>
  <si>
    <t>LX-0068-00-0006</t>
  </si>
  <si>
    <t>LX-0068-00-0007</t>
  </si>
  <si>
    <t>LX-0068-00-0008</t>
  </si>
  <si>
    <t>LX-0068-00-0009</t>
  </si>
  <si>
    <t>LX-0068-00-0010</t>
  </si>
  <si>
    <t>LX-0068-00-0010A</t>
  </si>
  <si>
    <t>DELTA DD SORORITY - Room 010A</t>
  </si>
  <si>
    <t>LX-0068-01-0101</t>
  </si>
  <si>
    <t>LX-0068-01-0102</t>
  </si>
  <si>
    <t>LX-0068-01-0103</t>
  </si>
  <si>
    <t>LX-0068-01-0104</t>
  </si>
  <si>
    <t>LX-0068-01-0105</t>
  </si>
  <si>
    <t>LX-0068-01-0106</t>
  </si>
  <si>
    <t>LX-0068-01-0107</t>
  </si>
  <si>
    <t>LX-0068-01-0108</t>
  </si>
  <si>
    <t>LX-0068-01-0110</t>
  </si>
  <si>
    <t>LX-0068-02-0201</t>
  </si>
  <si>
    <t>LX-0068-02-0202</t>
  </si>
  <si>
    <t>LX-0068-02-0203</t>
  </si>
  <si>
    <t>LX-0068-02-0204</t>
  </si>
  <si>
    <t>LX-0068-02-0205</t>
  </si>
  <si>
    <t>LX-0068-02-0207</t>
  </si>
  <si>
    <t>LX-0068-02-0208</t>
  </si>
  <si>
    <t>LX-0068-02-0209</t>
  </si>
  <si>
    <t>LX-0068-02-0210</t>
  </si>
  <si>
    <t>LX-0068-02-0211</t>
  </si>
  <si>
    <t>LX-0068-02-0212</t>
  </si>
  <si>
    <t>LX-0068-02-0213</t>
  </si>
  <si>
    <t>LX-0068-02-0214</t>
  </si>
  <si>
    <t>LX-0068-02-0215</t>
  </si>
  <si>
    <t>LX-0068-02-0216</t>
  </si>
  <si>
    <t>LX-0068-02-0217</t>
  </si>
  <si>
    <t>LX-0068-02-0220</t>
  </si>
  <si>
    <t>LX-0068-02-0221</t>
  </si>
  <si>
    <t>LX-0068-02-0222</t>
  </si>
  <si>
    <t>LX-0068-02-0223</t>
  </si>
  <si>
    <t>LX-0068-02-0224</t>
  </si>
  <si>
    <t>LX-0068-02-0225</t>
  </si>
  <si>
    <t>Room ID ST000A</t>
  </si>
  <si>
    <t>Room ID ST000B</t>
  </si>
  <si>
    <t>Room ID ST100A</t>
  </si>
  <si>
    <t>Room ID ST100B</t>
  </si>
  <si>
    <t>Room ID ST200A</t>
  </si>
  <si>
    <t>Room ID ST200B</t>
  </si>
  <si>
    <t>Room ID ST300A</t>
  </si>
  <si>
    <t>Move Equipment from Room 201 to 0217</t>
  </si>
  <si>
    <t>Move Equipment from Room 202 to 0214</t>
  </si>
  <si>
    <t>Move Equipment from Room 203 to 0215</t>
  </si>
  <si>
    <t>Move Equipment from Room 204 to 0213</t>
  </si>
  <si>
    <t>Move Equipment from Room 205 to 0208</t>
  </si>
  <si>
    <t>Move Equipment from Room 207 to 0231</t>
  </si>
  <si>
    <t>Move Equipment from Room 208 to 0230</t>
  </si>
  <si>
    <t>Move Equipment from Room 209 to 0229</t>
  </si>
  <si>
    <t>Move Equipment from Room 210 to 0228</t>
  </si>
  <si>
    <t>Move Equipment from Room 211 to 0224</t>
  </si>
  <si>
    <t>Move Equipment from Room 212 to 0225</t>
  </si>
  <si>
    <t>Move Equipment from Room 213 to 0222</t>
  </si>
  <si>
    <t>Move Equipment from Room 214 to 0223</t>
  </si>
  <si>
    <t>Move equipment - No KD record of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</si>
</sst>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  <xf numFmtId="0" fontId="0" fillId="0" borderId="0" xfId="0" quotePrefix="1" applyBorder="1" applyAlignment="1" applyProtection="1">
      <alignment horizontal="center" vertical="center" wrapText="1"/>
      <protection locked="0"/>
    </xf>
    <xf numFmtId="49" fontId="0" fillId="0" borderId="0" xfId="0" quotePrefix="1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quotePrefix="1" applyFill="1" applyBorder="1" applyAlignment="1" applyProtection="1">
      <alignment horizontal="center" vertical="center" wrapText="1"/>
      <protection locked="0"/>
    </xf>
    <xf numFmtId="49" fontId="0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49" fontId="0" fillId="38" borderId="0" xfId="0" applyNumberFormat="1" applyFont="1" applyFill="1" applyProtection="1">
      <protection locked="0"/>
    </xf>
    <xf numFmtId="49" fontId="0" fillId="38" borderId="0" xfId="0" applyNumberFormat="1" applyFill="1" applyProtection="1"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16" fillId="38" borderId="13" xfId="0" applyFont="1" applyFill="1" applyBorder="1" applyAlignment="1" applyProtection="1">
      <alignment horizontal="center" wrapText="1"/>
    </xf>
    <xf numFmtId="0" fontId="0" fillId="39" borderId="0" xfId="0" quotePrefix="1" applyFill="1" applyBorder="1" applyAlignment="1" applyProtection="1">
      <alignment horizontal="center" vertical="center" wrapText="1"/>
      <protection locked="0"/>
    </xf>
    <xf numFmtId="49" fontId="0" fillId="39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39" borderId="0" xfId="0" applyFont="1" applyFill="1" applyBorder="1" applyAlignment="1" applyProtection="1">
      <alignment wrapText="1"/>
      <protection locked="0"/>
    </xf>
    <xf numFmtId="0" fontId="0" fillId="39" borderId="0" xfId="0" applyFont="1" applyFill="1" applyBorder="1" applyProtection="1">
      <protection locked="0"/>
    </xf>
    <xf numFmtId="0" fontId="0" fillId="39" borderId="0" xfId="0" applyFont="1" applyFill="1" applyBorder="1" applyAlignment="1" applyProtection="1">
      <protection locked="0"/>
    </xf>
    <xf numFmtId="49" fontId="0" fillId="40" borderId="0" xfId="0" applyNumberFormat="1" applyFill="1"/>
    <xf numFmtId="0" fontId="0" fillId="0" borderId="0" xfId="0" applyFont="1" applyBorder="1" applyAlignment="1" applyProtection="1">
      <alignment horizontal="center"/>
      <protection locked="0"/>
    </xf>
    <xf numFmtId="0" fontId="18" fillId="0" borderId="0" xfId="43" applyFont="1" applyBorder="1" applyAlignment="1" applyProtection="1">
      <alignment horizontal="center"/>
      <protection locked="0"/>
    </xf>
    <xf numFmtId="0" fontId="24" fillId="0" borderId="0" xfId="43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18" fillId="0" borderId="0" xfId="43" applyFont="1" applyFill="1" applyBorder="1" applyAlignment="1" applyProtection="1">
      <alignment horizontal="center"/>
      <protection locked="0"/>
    </xf>
    <xf numFmtId="0" fontId="0" fillId="38" borderId="0" xfId="0" applyFont="1" applyFill="1" applyBorder="1" applyProtection="1">
      <protection locked="0"/>
    </xf>
    <xf numFmtId="49" fontId="0" fillId="0" borderId="0" xfId="0" applyNumberFormat="1" applyFill="1"/>
    <xf numFmtId="49" fontId="0" fillId="0" borderId="0" xfId="0" applyNumberFormat="1" applyFont="1" applyFill="1"/>
    <xf numFmtId="0" fontId="16" fillId="0" borderId="0" xfId="0" applyFont="1" applyFill="1" applyProtection="1">
      <protection locked="0"/>
    </xf>
    <xf numFmtId="49" fontId="0" fillId="41" borderId="0" xfId="0" applyNumberFormat="1" applyFill="1"/>
    <xf numFmtId="164" fontId="0" fillId="0" borderId="0" xfId="44" applyNumberFormat="1" applyFont="1" applyProtection="1">
      <protection locked="0"/>
    </xf>
    <xf numFmtId="1" fontId="0" fillId="0" borderId="0" xfId="44" applyNumberFormat="1" applyFont="1" applyBorder="1" applyAlignment="1" applyProtection="1">
      <protection locked="0"/>
    </xf>
    <xf numFmtId="1" fontId="0" fillId="0" borderId="0" xfId="44" applyNumberFormat="1" applyFont="1" applyFill="1" applyBorder="1" applyAlignment="1" applyProtection="1">
      <protection locked="0"/>
    </xf>
    <xf numFmtId="1" fontId="0" fillId="0" borderId="0" xfId="44" applyNumberFormat="1" applyFont="1" applyProtection="1">
      <protection locked="0"/>
    </xf>
    <xf numFmtId="1" fontId="0" fillId="0" borderId="0" xfId="44" applyNumberFormat="1" applyFont="1" applyAlignment="1" applyProtection="1">
      <protection locked="0"/>
    </xf>
    <xf numFmtId="1" fontId="0" fillId="39" borderId="0" xfId="44" applyNumberFormat="1" applyFont="1" applyFill="1" applyBorder="1" applyAlignment="1" applyProtection="1">
      <alignment wrapText="1"/>
      <protection locked="0"/>
    </xf>
    <xf numFmtId="1" fontId="0" fillId="39" borderId="0" xfId="44" applyNumberFormat="1" applyFont="1" applyFill="1" applyBorder="1" applyAlignment="1" applyProtection="1">
      <protection locked="0"/>
    </xf>
    <xf numFmtId="1" fontId="0" fillId="0" borderId="0" xfId="44" applyNumberFormat="1" applyFont="1" applyBorder="1" applyAlignment="1" applyProtection="1">
      <alignment wrapText="1"/>
      <protection locked="0"/>
    </xf>
    <xf numFmtId="1" fontId="0" fillId="0" borderId="0" xfId="44" applyNumberFormat="1" applyFont="1" applyFill="1" applyBorder="1" applyAlignment="1" applyProtection="1">
      <alignment wrapText="1"/>
      <protection locked="0"/>
    </xf>
    <xf numFmtId="1" fontId="23" fillId="0" borderId="0" xfId="44" applyNumberFormat="1" applyFont="1" applyFill="1" applyAlignment="1" applyProtection="1">
      <alignment horizontal="right"/>
      <protection locked="0"/>
    </xf>
    <xf numFmtId="1" fontId="22" fillId="0" borderId="0" xfId="44" applyNumberFormat="1" applyFont="1" applyFill="1" applyBorder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9"/>
  <sheetViews>
    <sheetView topLeftCell="A13" zoomScale="90" zoomScaleNormal="90" workbookViewId="0">
      <selection activeCell="I131" sqref="I131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.7109375" style="16" bestFit="1" customWidth="1"/>
    <col min="4" max="6" width="10.7109375" style="16" customWidth="1"/>
    <col min="7" max="7" width="20.140625" style="16" customWidth="1"/>
    <col min="8" max="8" width="18.5703125" style="16" customWidth="1"/>
    <col min="9" max="9" width="51.28515625" style="11" bestFit="1" customWidth="1"/>
    <col min="10" max="14" width="9.140625" style="16"/>
    <col min="15" max="15" width="11.5703125" style="16" customWidth="1"/>
    <col min="16" max="17" width="9.140625" style="16"/>
    <col min="18" max="18" width="30.7109375" style="16" customWidth="1"/>
    <col min="19" max="16384" width="9.140625" style="16"/>
  </cols>
  <sheetData>
    <row r="1" spans="1:16" ht="90" x14ac:dyDescent="0.25">
      <c r="A1" s="55" t="s">
        <v>7</v>
      </c>
      <c r="B1" s="116" t="s">
        <v>72</v>
      </c>
      <c r="C1" s="116"/>
      <c r="F1" s="57" t="s">
        <v>10</v>
      </c>
      <c r="G1" s="18">
        <v>43622</v>
      </c>
      <c r="J1" s="59" t="s">
        <v>33</v>
      </c>
      <c r="K1" s="59" t="s">
        <v>34</v>
      </c>
      <c r="L1" s="19"/>
      <c r="M1" s="19"/>
      <c r="N1" s="19"/>
      <c r="O1" s="20" t="s">
        <v>35</v>
      </c>
      <c r="P1" s="21" t="s">
        <v>47</v>
      </c>
    </row>
    <row r="2" spans="1:16" ht="30.75" thickBot="1" x14ac:dyDescent="0.3">
      <c r="A2" s="56" t="s">
        <v>8</v>
      </c>
      <c r="B2" s="117" t="str">
        <f>VLOOKUP(B1,BuildingList!A:B,2,FALSE)</f>
        <v>Delta Delta Delta Sorority</v>
      </c>
      <c r="C2" s="117"/>
      <c r="F2" s="58" t="s">
        <v>12</v>
      </c>
      <c r="G2" s="22" t="s">
        <v>73</v>
      </c>
      <c r="J2" s="15">
        <f>G133-J133</f>
        <v>104</v>
      </c>
      <c r="K2" s="15">
        <f>H133-M133</f>
        <v>104</v>
      </c>
      <c r="L2" s="23"/>
      <c r="M2" s="23"/>
      <c r="N2" s="23"/>
      <c r="O2" s="24"/>
      <c r="P2" s="25"/>
    </row>
    <row r="3" spans="1:16" x14ac:dyDescent="0.25">
      <c r="A3" s="79" t="s">
        <v>104</v>
      </c>
      <c r="B3" s="80"/>
      <c r="C3" s="81"/>
      <c r="D3" s="81"/>
      <c r="E3" s="81"/>
      <c r="F3" s="81"/>
      <c r="G3" s="81"/>
      <c r="H3" s="81"/>
      <c r="I3" s="82"/>
      <c r="J3" s="11"/>
      <c r="K3" s="11"/>
      <c r="L3" s="11"/>
      <c r="M3" s="11"/>
      <c r="N3" s="11"/>
      <c r="O3" s="11"/>
    </row>
    <row r="4" spans="1:16" x14ac:dyDescent="0.25">
      <c r="A4" s="79" t="s">
        <v>97</v>
      </c>
      <c r="B4" s="80"/>
      <c r="C4" s="81"/>
      <c r="D4" s="81"/>
      <c r="E4" s="81"/>
      <c r="F4" s="81"/>
      <c r="G4" s="81"/>
      <c r="H4" s="81"/>
      <c r="I4" s="82"/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0" t="s">
        <v>19</v>
      </c>
      <c r="B5" s="60" t="s">
        <v>14</v>
      </c>
      <c r="C5" s="60" t="s">
        <v>9</v>
      </c>
      <c r="D5" s="60" t="s">
        <v>4</v>
      </c>
      <c r="E5" s="60" t="s">
        <v>1</v>
      </c>
      <c r="F5" s="60" t="s">
        <v>11</v>
      </c>
      <c r="G5" s="83" t="s">
        <v>15</v>
      </c>
      <c r="H5" s="83" t="s">
        <v>16</v>
      </c>
      <c r="I5" s="60" t="s">
        <v>17</v>
      </c>
      <c r="J5" s="60" t="s">
        <v>36</v>
      </c>
      <c r="K5" s="60" t="s">
        <v>37</v>
      </c>
      <c r="L5" s="60" t="s">
        <v>38</v>
      </c>
      <c r="M5" s="60" t="s">
        <v>39</v>
      </c>
      <c r="N5" s="60" t="s">
        <v>37</v>
      </c>
      <c r="O5" s="60" t="s">
        <v>38</v>
      </c>
    </row>
    <row r="6" spans="1:16" s="38" customFormat="1" ht="15" customHeight="1" thickTop="1" x14ac:dyDescent="0.25">
      <c r="A6" s="84" t="s">
        <v>102</v>
      </c>
      <c r="B6" s="85" t="s">
        <v>74</v>
      </c>
      <c r="C6" s="86" t="s">
        <v>103</v>
      </c>
      <c r="D6" s="87" t="s">
        <v>5</v>
      </c>
      <c r="E6" s="110"/>
      <c r="F6" s="111">
        <v>7028</v>
      </c>
      <c r="G6" s="88" t="s">
        <v>13</v>
      </c>
      <c r="H6" s="87" t="s">
        <v>13</v>
      </c>
      <c r="I6" s="87"/>
      <c r="J6" s="50" t="str">
        <f>IF(G6="No Change","N/A",IF(G6="New Tag Required",Lookup!F:F,IF(G6="Remove Old Tag",Lookup!F:F,IF(G6="N/A","N/A",""))))</f>
        <v>N/A</v>
      </c>
      <c r="K6" s="51"/>
      <c r="L6" s="45"/>
      <c r="M6" s="50" t="str">
        <f>IF(H6="No Change","N/A",IF(H6="New Tag Required",Lookup!F:F,IF(H6="Remove Old Sign",Lookup!F:F,IF(H6="N/A","N/A",""))))</f>
        <v>N/A</v>
      </c>
      <c r="N6" s="51"/>
      <c r="O6" s="50"/>
    </row>
    <row r="7" spans="1:16" s="38" customFormat="1" ht="15" customHeight="1" x14ac:dyDescent="0.25">
      <c r="A7" s="69" t="s">
        <v>86</v>
      </c>
      <c r="B7" s="70" t="s">
        <v>74</v>
      </c>
      <c r="C7" s="50" t="s">
        <v>50</v>
      </c>
      <c r="D7" s="71" t="s">
        <v>5</v>
      </c>
      <c r="E7" s="112">
        <v>0</v>
      </c>
      <c r="F7" s="106">
        <v>135</v>
      </c>
      <c r="G7" s="72" t="s">
        <v>3</v>
      </c>
      <c r="H7" s="71" t="s">
        <v>18</v>
      </c>
      <c r="I7" s="71" t="s">
        <v>89</v>
      </c>
      <c r="J7" s="50"/>
      <c r="K7" s="51"/>
      <c r="L7" s="45"/>
      <c r="M7" s="50"/>
      <c r="N7" s="51"/>
      <c r="O7" s="50"/>
    </row>
    <row r="8" spans="1:16" s="38" customFormat="1" ht="15" customHeight="1" x14ac:dyDescent="0.25">
      <c r="A8" s="69" t="s">
        <v>87</v>
      </c>
      <c r="B8" s="70" t="s">
        <v>74</v>
      </c>
      <c r="C8" s="50" t="s">
        <v>50</v>
      </c>
      <c r="D8" s="71" t="s">
        <v>5</v>
      </c>
      <c r="E8" s="112">
        <v>0</v>
      </c>
      <c r="F8" s="106">
        <v>280</v>
      </c>
      <c r="G8" s="72" t="s">
        <v>3</v>
      </c>
      <c r="H8" s="71" t="s">
        <v>18</v>
      </c>
      <c r="I8" s="71" t="s">
        <v>89</v>
      </c>
      <c r="J8" s="50">
        <f>IF(G8="No Change","N/A",IF(G8="New Tag Required",Lookup!F:F,IF(G8="Remove Old Tag",Lookup!F:F,IF(G8="N/A","N/A",""))))</f>
        <v>0</v>
      </c>
      <c r="K8" s="51"/>
      <c r="L8" s="45"/>
      <c r="M8" s="50" t="str">
        <f>IF(H8="No Change","N/A",IF(H8="New Tag Required",Lookup!F:F,IF(H8="Remove Old Sign",Lookup!F:F,IF(H8="N/A","N/A",""))))</f>
        <v/>
      </c>
      <c r="N8" s="51"/>
      <c r="O8" s="50"/>
    </row>
    <row r="9" spans="1:16" s="38" customFormat="1" ht="15" customHeight="1" x14ac:dyDescent="0.25">
      <c r="A9" s="69" t="s">
        <v>88</v>
      </c>
      <c r="B9" s="70" t="s">
        <v>74</v>
      </c>
      <c r="C9" s="50" t="s">
        <v>50</v>
      </c>
      <c r="D9" s="71" t="s">
        <v>5</v>
      </c>
      <c r="E9" s="112">
        <v>0</v>
      </c>
      <c r="F9" s="106">
        <v>109</v>
      </c>
      <c r="G9" s="72" t="s">
        <v>3</v>
      </c>
      <c r="H9" s="71" t="s">
        <v>18</v>
      </c>
      <c r="I9" s="71" t="s">
        <v>89</v>
      </c>
      <c r="J9" s="50">
        <f>IF(G9="No Change","N/A",IF(G9="New Tag Required",Lookup!F:F,IF(G9="Remove Old Tag",Lookup!F:F,IF(G9="N/A","N/A",""))))</f>
        <v>0</v>
      </c>
      <c r="K9" s="51"/>
      <c r="L9" s="45"/>
      <c r="M9" s="50" t="str">
        <f>IF(H9="No Change","N/A",IF(H9="New Tag Required",Lookup!F:F,IF(H9="Remove Old Sign",Lookup!F:F,IF(H9="N/A","N/A",""))))</f>
        <v/>
      </c>
      <c r="N9" s="51"/>
      <c r="O9" s="50"/>
    </row>
    <row r="10" spans="1:16" s="38" customFormat="1" ht="15" customHeight="1" x14ac:dyDescent="0.25">
      <c r="A10" s="69" t="s">
        <v>75</v>
      </c>
      <c r="B10" s="70" t="s">
        <v>74</v>
      </c>
      <c r="C10" s="50" t="s">
        <v>52</v>
      </c>
      <c r="D10" s="71" t="s">
        <v>5</v>
      </c>
      <c r="E10" s="112">
        <v>760</v>
      </c>
      <c r="F10" s="106">
        <v>0</v>
      </c>
      <c r="G10" s="72"/>
      <c r="H10" s="71"/>
      <c r="I10" s="100" t="s">
        <v>252</v>
      </c>
      <c r="J10" s="50" t="str">
        <f>IF(G10="No Change","N/A",IF(G10="New Tag Required",Lookup!F:F,IF(G10="Remove Old Tag",Lookup!F:F,IF(G10="N/A","N/A",""))))</f>
        <v/>
      </c>
      <c r="K10" s="51"/>
      <c r="L10" s="45"/>
      <c r="M10" s="50" t="str">
        <f>IF(H10="No Change","N/A",IF(H10="New Tag Required",Lookup!F:F,IF(H10="Remove Old Sign",Lookup!F:F,IF(H10="N/A","N/A",""))))</f>
        <v/>
      </c>
      <c r="N10" s="51"/>
      <c r="O10" s="50"/>
    </row>
    <row r="11" spans="1:16" s="38" customFormat="1" ht="15" customHeight="1" x14ac:dyDescent="0.25">
      <c r="A11" s="69" t="s">
        <v>90</v>
      </c>
      <c r="B11" s="74" t="s">
        <v>74</v>
      </c>
      <c r="C11" s="50" t="s">
        <v>50</v>
      </c>
      <c r="D11" s="71" t="s">
        <v>5</v>
      </c>
      <c r="E11" s="112">
        <v>0</v>
      </c>
      <c r="F11" s="106">
        <v>173</v>
      </c>
      <c r="G11" s="72" t="s">
        <v>3</v>
      </c>
      <c r="H11" s="71" t="s">
        <v>18</v>
      </c>
      <c r="I11" s="71" t="s">
        <v>249</v>
      </c>
      <c r="J11" s="50"/>
      <c r="K11" s="51"/>
      <c r="L11" s="45"/>
      <c r="M11" s="50"/>
      <c r="N11" s="51"/>
      <c r="O11" s="50"/>
    </row>
    <row r="12" spans="1:16" s="38" customFormat="1" ht="15" customHeight="1" x14ac:dyDescent="0.25">
      <c r="A12" s="69" t="s">
        <v>91</v>
      </c>
      <c r="B12" s="70" t="s">
        <v>74</v>
      </c>
      <c r="C12" s="50" t="s">
        <v>50</v>
      </c>
      <c r="D12" s="71" t="s">
        <v>5</v>
      </c>
      <c r="E12" s="112">
        <v>0</v>
      </c>
      <c r="F12" s="106">
        <v>39</v>
      </c>
      <c r="G12" s="72" t="s">
        <v>3</v>
      </c>
      <c r="H12" s="71" t="s">
        <v>18</v>
      </c>
      <c r="I12" s="71" t="s">
        <v>249</v>
      </c>
      <c r="J12" s="50"/>
      <c r="K12" s="51"/>
      <c r="L12" s="45"/>
      <c r="M12" s="50"/>
      <c r="N12" s="51"/>
      <c r="O12" s="50"/>
    </row>
    <row r="13" spans="1:16" s="38" customFormat="1" ht="15" customHeight="1" x14ac:dyDescent="0.25">
      <c r="A13" s="69" t="s">
        <v>92</v>
      </c>
      <c r="B13" s="70" t="s">
        <v>74</v>
      </c>
      <c r="C13" s="50" t="s">
        <v>50</v>
      </c>
      <c r="D13" s="71" t="s">
        <v>5</v>
      </c>
      <c r="E13" s="112">
        <v>0</v>
      </c>
      <c r="F13" s="106">
        <v>38</v>
      </c>
      <c r="G13" s="72" t="s">
        <v>3</v>
      </c>
      <c r="H13" s="71" t="s">
        <v>18</v>
      </c>
      <c r="I13" s="71" t="s">
        <v>249</v>
      </c>
      <c r="J13" s="50"/>
      <c r="K13" s="51"/>
      <c r="L13" s="45"/>
      <c r="M13" s="50"/>
      <c r="N13" s="51"/>
      <c r="O13" s="50"/>
    </row>
    <row r="14" spans="1:16" s="38" customFormat="1" ht="15" customHeight="1" x14ac:dyDescent="0.25">
      <c r="A14" s="69" t="s">
        <v>93</v>
      </c>
      <c r="B14" s="70" t="s">
        <v>74</v>
      </c>
      <c r="C14" s="50" t="s">
        <v>50</v>
      </c>
      <c r="D14" s="71" t="s">
        <v>5</v>
      </c>
      <c r="E14" s="112">
        <v>0</v>
      </c>
      <c r="F14" s="106">
        <v>49</v>
      </c>
      <c r="G14" s="72" t="s">
        <v>3</v>
      </c>
      <c r="H14" s="71" t="s">
        <v>18</v>
      </c>
      <c r="I14" s="71" t="s">
        <v>249</v>
      </c>
      <c r="J14" s="50"/>
      <c r="K14" s="51"/>
      <c r="L14" s="45"/>
      <c r="M14" s="50"/>
      <c r="N14" s="51"/>
      <c r="O14" s="50"/>
    </row>
    <row r="15" spans="1:16" s="38" customFormat="1" ht="15" customHeight="1" x14ac:dyDescent="0.25">
      <c r="A15" s="69" t="s">
        <v>251</v>
      </c>
      <c r="B15" s="70" t="s">
        <v>74</v>
      </c>
      <c r="C15" s="50" t="s">
        <v>50</v>
      </c>
      <c r="D15" s="71" t="s">
        <v>5</v>
      </c>
      <c r="E15" s="112">
        <v>0</v>
      </c>
      <c r="F15" s="106">
        <v>91</v>
      </c>
      <c r="G15" s="72" t="s">
        <v>3</v>
      </c>
      <c r="H15" s="71" t="s">
        <v>18</v>
      </c>
      <c r="I15" s="71" t="s">
        <v>249</v>
      </c>
      <c r="J15" s="50"/>
      <c r="K15" s="51"/>
      <c r="L15" s="45"/>
      <c r="M15" s="50"/>
      <c r="N15" s="51"/>
      <c r="O15" s="50"/>
    </row>
    <row r="16" spans="1:16" s="38" customFormat="1" ht="15" customHeight="1" x14ac:dyDescent="0.25">
      <c r="A16" s="69" t="s">
        <v>76</v>
      </c>
      <c r="B16" s="70" t="s">
        <v>74</v>
      </c>
      <c r="C16" s="50" t="s">
        <v>70</v>
      </c>
      <c r="D16" s="71" t="s">
        <v>5</v>
      </c>
      <c r="E16" s="112">
        <v>233</v>
      </c>
      <c r="F16" s="106">
        <v>1847</v>
      </c>
      <c r="G16" s="72" t="s">
        <v>3</v>
      </c>
      <c r="H16" s="71" t="s">
        <v>18</v>
      </c>
      <c r="I16" s="71" t="s">
        <v>95</v>
      </c>
      <c r="J16" s="50">
        <f>IF(G16="No Change","N/A",IF(G16="New Tag Required",Lookup!F:F,IF(G16="Remove Old Tag",Lookup!F:F,IF(G16="N/A","N/A",""))))</f>
        <v>0</v>
      </c>
      <c r="K16" s="51"/>
      <c r="L16" s="45"/>
      <c r="M16" s="50" t="str">
        <f>IF(H16="No Change","N/A",IF(H16="New Tag Required",Lookup!F:F,IF(H16="Remove Old Sign",Lookup!F:F,IF(H16="N/A","N/A",""))))</f>
        <v/>
      </c>
      <c r="N16" s="51"/>
      <c r="O16" s="50"/>
    </row>
    <row r="17" spans="1:23" s="38" customFormat="1" ht="15" customHeight="1" x14ac:dyDescent="0.25">
      <c r="A17" s="69" t="s">
        <v>353</v>
      </c>
      <c r="B17" s="74" t="s">
        <v>74</v>
      </c>
      <c r="C17" s="50" t="s">
        <v>50</v>
      </c>
      <c r="D17" s="71" t="s">
        <v>5</v>
      </c>
      <c r="E17" s="112">
        <v>0</v>
      </c>
      <c r="F17" s="106">
        <v>49</v>
      </c>
      <c r="G17" s="72" t="s">
        <v>3</v>
      </c>
      <c r="H17" s="71" t="s">
        <v>18</v>
      </c>
      <c r="I17" s="71" t="s">
        <v>94</v>
      </c>
      <c r="J17" s="50"/>
      <c r="K17" s="51"/>
      <c r="L17" s="45"/>
      <c r="M17" s="50"/>
      <c r="N17" s="51"/>
      <c r="O17" s="50"/>
    </row>
    <row r="18" spans="1:23" s="38" customFormat="1" ht="15" customHeight="1" x14ac:dyDescent="0.25">
      <c r="A18" s="69" t="s">
        <v>339</v>
      </c>
      <c r="B18" s="74" t="s">
        <v>74</v>
      </c>
      <c r="C18" s="50" t="s">
        <v>70</v>
      </c>
      <c r="D18" s="71" t="s">
        <v>5</v>
      </c>
      <c r="E18" s="112">
        <v>480</v>
      </c>
      <c r="F18" s="106">
        <v>776</v>
      </c>
      <c r="G18" s="72" t="s">
        <v>3</v>
      </c>
      <c r="H18" s="71" t="s">
        <v>18</v>
      </c>
      <c r="I18" s="71"/>
      <c r="J18" s="50"/>
      <c r="K18" s="51"/>
      <c r="L18" s="45"/>
      <c r="M18" s="50"/>
      <c r="N18" s="51"/>
      <c r="O18" s="50"/>
    </row>
    <row r="19" spans="1:23" s="38" customFormat="1" ht="15" customHeight="1" x14ac:dyDescent="0.25">
      <c r="A19" s="69" t="s">
        <v>96</v>
      </c>
      <c r="B19" s="74" t="s">
        <v>74</v>
      </c>
      <c r="C19" s="50" t="s">
        <v>50</v>
      </c>
      <c r="D19" s="71" t="s">
        <v>5</v>
      </c>
      <c r="E19" s="112">
        <v>0</v>
      </c>
      <c r="F19" s="106">
        <v>30</v>
      </c>
      <c r="G19" s="72" t="s">
        <v>3</v>
      </c>
      <c r="H19" s="71" t="s">
        <v>18</v>
      </c>
      <c r="I19" s="71" t="s">
        <v>249</v>
      </c>
      <c r="J19" s="50"/>
      <c r="K19" s="51"/>
      <c r="L19" s="45"/>
      <c r="M19" s="50"/>
      <c r="N19" s="51"/>
      <c r="O19" s="50"/>
    </row>
    <row r="20" spans="1:23" s="38" customFormat="1" ht="15" customHeight="1" x14ac:dyDescent="0.25">
      <c r="A20" s="69" t="s">
        <v>77</v>
      </c>
      <c r="B20" s="70" t="s">
        <v>74</v>
      </c>
      <c r="C20" s="50" t="s">
        <v>70</v>
      </c>
      <c r="D20" s="71" t="s">
        <v>5</v>
      </c>
      <c r="E20" s="112">
        <v>180</v>
      </c>
      <c r="F20" s="106">
        <v>225</v>
      </c>
      <c r="G20" s="72" t="s">
        <v>3</v>
      </c>
      <c r="H20" s="71" t="s">
        <v>18</v>
      </c>
      <c r="I20" s="71" t="s">
        <v>98</v>
      </c>
      <c r="J20" s="50"/>
      <c r="K20" s="51"/>
      <c r="L20" s="45"/>
      <c r="M20" s="50"/>
      <c r="N20" s="51"/>
      <c r="O20" s="50"/>
    </row>
    <row r="21" spans="1:23" s="38" customFormat="1" ht="15" customHeight="1" x14ac:dyDescent="0.25">
      <c r="A21" s="69" t="s">
        <v>78</v>
      </c>
      <c r="B21" s="70" t="s">
        <v>74</v>
      </c>
      <c r="C21" s="50" t="s">
        <v>70</v>
      </c>
      <c r="D21" s="71" t="s">
        <v>5</v>
      </c>
      <c r="E21" s="112">
        <v>80</v>
      </c>
      <c r="F21" s="106">
        <v>310</v>
      </c>
      <c r="G21" s="72" t="s">
        <v>3</v>
      </c>
      <c r="H21" s="71" t="s">
        <v>18</v>
      </c>
      <c r="I21" s="71" t="s">
        <v>253</v>
      </c>
      <c r="J21" s="50"/>
      <c r="K21" s="51"/>
      <c r="L21" s="45"/>
      <c r="M21" s="50"/>
      <c r="N21" s="51"/>
      <c r="O21" s="50"/>
    </row>
    <row r="22" spans="1:23" s="65" customFormat="1" ht="15" customHeight="1" x14ac:dyDescent="0.25">
      <c r="A22" s="73" t="s">
        <v>79</v>
      </c>
      <c r="B22" s="74" t="s">
        <v>74</v>
      </c>
      <c r="C22" s="66" t="s">
        <v>70</v>
      </c>
      <c r="D22" s="75" t="s">
        <v>5</v>
      </c>
      <c r="E22" s="113">
        <v>100</v>
      </c>
      <c r="F22" s="107">
        <v>475</v>
      </c>
      <c r="G22" s="76" t="s">
        <v>3</v>
      </c>
      <c r="H22" s="75" t="s">
        <v>18</v>
      </c>
      <c r="I22" s="75" t="s">
        <v>254</v>
      </c>
      <c r="J22" s="66">
        <f>IF(G22="No Change","N/A",IF(G22="New Tag Required",Lookup!F:F,IF(G22="Remove Old Tag",Lookup!F:F,IF(G22="N/A","N/A",""))))</f>
        <v>0</v>
      </c>
      <c r="K22" s="67"/>
      <c r="L22" s="68"/>
      <c r="M22" s="66" t="str">
        <f>IF(H22="No Change","N/A",IF(H22="New Tag Required",Lookup!F:F,IF(H22="Remove Old Sign",Lookup!F:F,IF(H22="N/A","N/A",""))))</f>
        <v/>
      </c>
      <c r="N22" s="67"/>
      <c r="O22" s="66"/>
      <c r="Q22" s="38"/>
      <c r="R22" s="38"/>
      <c r="S22" s="38"/>
      <c r="T22" s="38"/>
      <c r="U22" s="38"/>
      <c r="V22" s="38"/>
      <c r="W22" s="38"/>
    </row>
    <row r="23" spans="1:23" s="38" customFormat="1" ht="15" customHeight="1" x14ac:dyDescent="0.25">
      <c r="A23" s="69" t="s">
        <v>80</v>
      </c>
      <c r="B23" s="70" t="s">
        <v>74</v>
      </c>
      <c r="C23" s="50" t="s">
        <v>70</v>
      </c>
      <c r="D23" s="71" t="s">
        <v>5</v>
      </c>
      <c r="E23" s="112">
        <v>24</v>
      </c>
      <c r="F23" s="106">
        <v>169</v>
      </c>
      <c r="G23" s="72" t="s">
        <v>3</v>
      </c>
      <c r="H23" s="71" t="s">
        <v>18</v>
      </c>
      <c r="I23" s="71" t="s">
        <v>249</v>
      </c>
      <c r="J23" s="50">
        <f>IF(G23="No Change","N/A",IF(G23="New Tag Required",Lookup!F:F,IF(G23="Remove Old Tag",Lookup!F:F,IF(G23="N/A","N/A",""))))</f>
        <v>0</v>
      </c>
      <c r="K23" s="51"/>
      <c r="L23" s="52"/>
      <c r="M23" s="50" t="str">
        <f>IF(H23="No Change","N/A",IF(H23="New Tag Required",Lookup!F:F,IF(H23="Remove Old Sign",Lookup!F:F,IF(H23="N/A","N/A",""))))</f>
        <v/>
      </c>
      <c r="N23" s="51"/>
      <c r="O23" s="50"/>
    </row>
    <row r="24" spans="1:23" s="38" customFormat="1" ht="15" customHeight="1" x14ac:dyDescent="0.25">
      <c r="A24" s="69" t="s">
        <v>81</v>
      </c>
      <c r="B24" s="70" t="s">
        <v>74</v>
      </c>
      <c r="C24" s="50" t="s">
        <v>70</v>
      </c>
      <c r="D24" s="71" t="s">
        <v>5</v>
      </c>
      <c r="E24" s="112">
        <v>24</v>
      </c>
      <c r="F24" s="106">
        <v>75</v>
      </c>
      <c r="G24" s="72" t="s">
        <v>3</v>
      </c>
      <c r="H24" s="71" t="s">
        <v>18</v>
      </c>
      <c r="I24" s="71" t="s">
        <v>249</v>
      </c>
      <c r="J24" s="50"/>
      <c r="K24" s="51"/>
      <c r="L24" s="52"/>
      <c r="M24" s="50"/>
      <c r="N24" s="51"/>
      <c r="O24" s="50"/>
    </row>
    <row r="25" spans="1:23" s="38" customFormat="1" ht="15" customHeight="1" x14ac:dyDescent="0.25">
      <c r="A25" s="69" t="s">
        <v>101</v>
      </c>
      <c r="B25" s="74" t="s">
        <v>74</v>
      </c>
      <c r="C25" s="50" t="s">
        <v>50</v>
      </c>
      <c r="D25" s="71" t="s">
        <v>5</v>
      </c>
      <c r="E25" s="112">
        <v>0</v>
      </c>
      <c r="F25" s="106">
        <v>93</v>
      </c>
      <c r="G25" s="72" t="s">
        <v>3</v>
      </c>
      <c r="H25" s="71" t="s">
        <v>18</v>
      </c>
      <c r="I25" s="71" t="s">
        <v>249</v>
      </c>
      <c r="J25" s="50"/>
      <c r="K25" s="51"/>
      <c r="L25" s="52"/>
      <c r="M25" s="50"/>
      <c r="N25" s="51"/>
      <c r="O25" s="50"/>
    </row>
    <row r="26" spans="1:23" s="38" customFormat="1" ht="15" customHeight="1" x14ac:dyDescent="0.25">
      <c r="A26" s="69" t="s">
        <v>348</v>
      </c>
      <c r="B26" s="74" t="s">
        <v>227</v>
      </c>
      <c r="C26" s="50" t="s">
        <v>50</v>
      </c>
      <c r="D26" s="71" t="s">
        <v>5</v>
      </c>
      <c r="E26" s="112">
        <v>0</v>
      </c>
      <c r="F26" s="106">
        <v>15</v>
      </c>
      <c r="G26" s="72" t="s">
        <v>3</v>
      </c>
      <c r="H26" s="71" t="s">
        <v>18</v>
      </c>
      <c r="I26" s="71" t="s">
        <v>349</v>
      </c>
      <c r="J26" s="50"/>
      <c r="K26" s="51"/>
      <c r="L26" s="52"/>
      <c r="M26" s="50"/>
      <c r="N26" s="51"/>
      <c r="O26" s="50"/>
    </row>
    <row r="27" spans="1:23" s="38" customFormat="1" ht="15" customHeight="1" x14ac:dyDescent="0.25">
      <c r="A27" s="69" t="s">
        <v>82</v>
      </c>
      <c r="B27" s="70" t="s">
        <v>74</v>
      </c>
      <c r="C27" s="66" t="s">
        <v>70</v>
      </c>
      <c r="D27" s="71" t="s">
        <v>5</v>
      </c>
      <c r="E27" s="112">
        <v>115</v>
      </c>
      <c r="F27" s="106">
        <v>17</v>
      </c>
      <c r="G27" s="72" t="s">
        <v>3</v>
      </c>
      <c r="H27" s="71" t="s">
        <v>18</v>
      </c>
      <c r="I27" s="71" t="s">
        <v>349</v>
      </c>
      <c r="J27" s="50">
        <f>IF(G27="No Change","N/A",IF(G27="New Tag Required",Lookup!F:F,IF(G27="Remove Old Tag",Lookup!F:F,IF(G27="N/A","N/A",""))))</f>
        <v>0</v>
      </c>
      <c r="K27" s="51"/>
      <c r="L27" s="52"/>
      <c r="M27" s="50" t="str">
        <f>IF(H27="No Change","N/A",IF(H27="New Tag Required",Lookup!F:F,IF(H27="Remove Old Sign",Lookup!F:F,IF(H27="N/A","N/A",""))))</f>
        <v/>
      </c>
      <c r="N27" s="51"/>
      <c r="O27" s="50"/>
    </row>
    <row r="28" spans="1:23" s="38" customFormat="1" ht="15" customHeight="1" x14ac:dyDescent="0.25">
      <c r="A28" s="69" t="s">
        <v>83</v>
      </c>
      <c r="B28" s="70" t="s">
        <v>74</v>
      </c>
      <c r="C28" s="50" t="s">
        <v>70</v>
      </c>
      <c r="D28" s="71" t="s">
        <v>5</v>
      </c>
      <c r="E28" s="112">
        <v>901</v>
      </c>
      <c r="F28" s="106">
        <v>745</v>
      </c>
      <c r="G28" s="72" t="s">
        <v>3</v>
      </c>
      <c r="H28" s="71" t="s">
        <v>18</v>
      </c>
      <c r="I28" s="71" t="s">
        <v>255</v>
      </c>
      <c r="J28" s="50">
        <f>IF(G28="No Change","N/A",IF(G28="New Tag Required",Lookup!F:F,IF(G28="Remove Old Tag",Lookup!F:F,IF(G28="N/A","N/A",""))))</f>
        <v>0</v>
      </c>
      <c r="K28" s="51"/>
      <c r="L28" s="52"/>
      <c r="M28" s="50" t="str">
        <f>IF(H28="No Change","N/A",IF(H28="New Tag Required",Lookup!F:F,IF(H28="Remove Old Sign",Lookup!F:F,IF(H28="N/A","N/A",""))))</f>
        <v/>
      </c>
      <c r="N28" s="51"/>
      <c r="O28" s="50"/>
    </row>
    <row r="29" spans="1:23" s="38" customFormat="1" ht="15" customHeight="1" x14ac:dyDescent="0.25">
      <c r="A29" s="69" t="s">
        <v>99</v>
      </c>
      <c r="B29" s="70" t="s">
        <v>74</v>
      </c>
      <c r="C29" s="50" t="s">
        <v>50</v>
      </c>
      <c r="D29" s="75" t="s">
        <v>5</v>
      </c>
      <c r="E29" s="112">
        <v>0</v>
      </c>
      <c r="F29" s="106">
        <v>61</v>
      </c>
      <c r="G29" s="72" t="s">
        <v>3</v>
      </c>
      <c r="H29" s="71" t="s">
        <v>18</v>
      </c>
      <c r="I29" s="71"/>
      <c r="J29" s="50"/>
      <c r="K29" s="51"/>
      <c r="L29" s="52"/>
      <c r="M29" s="50"/>
      <c r="N29" s="51"/>
      <c r="O29" s="50"/>
    </row>
    <row r="30" spans="1:23" s="38" customFormat="1" ht="15" customHeight="1" x14ac:dyDescent="0.25">
      <c r="A30" s="69" t="s">
        <v>100</v>
      </c>
      <c r="B30" s="70" t="s">
        <v>74</v>
      </c>
      <c r="C30" s="50" t="s">
        <v>50</v>
      </c>
      <c r="D30" s="71" t="s">
        <v>5</v>
      </c>
      <c r="E30" s="112">
        <v>0</v>
      </c>
      <c r="F30" s="106">
        <v>47</v>
      </c>
      <c r="G30" s="72" t="s">
        <v>3</v>
      </c>
      <c r="H30" s="71" t="s">
        <v>18</v>
      </c>
      <c r="I30" s="71"/>
      <c r="J30" s="50"/>
      <c r="K30" s="51"/>
      <c r="L30" s="52"/>
      <c r="M30" s="50"/>
      <c r="N30" s="51"/>
      <c r="O30" s="50"/>
    </row>
    <row r="31" spans="1:23" s="38" customFormat="1" ht="15" customHeight="1" x14ac:dyDescent="0.25">
      <c r="A31" s="69" t="s">
        <v>343</v>
      </c>
      <c r="B31" s="70" t="s">
        <v>74</v>
      </c>
      <c r="C31" s="50" t="s">
        <v>50</v>
      </c>
      <c r="D31" s="71" t="s">
        <v>5</v>
      </c>
      <c r="E31" s="112">
        <v>0</v>
      </c>
      <c r="F31" s="106">
        <v>54</v>
      </c>
      <c r="G31" s="72" t="s">
        <v>3</v>
      </c>
      <c r="H31" s="71" t="s">
        <v>18</v>
      </c>
      <c r="I31" s="71"/>
      <c r="J31" s="50"/>
      <c r="K31" s="51"/>
      <c r="L31" s="52"/>
      <c r="M31" s="50"/>
      <c r="N31" s="51"/>
      <c r="O31" s="50"/>
    </row>
    <row r="32" spans="1:23" s="38" customFormat="1" ht="15" customHeight="1" x14ac:dyDescent="0.25">
      <c r="A32" s="69" t="s">
        <v>84</v>
      </c>
      <c r="B32" s="70" t="s">
        <v>74</v>
      </c>
      <c r="C32" s="66" t="s">
        <v>52</v>
      </c>
      <c r="D32" s="71" t="s">
        <v>5</v>
      </c>
      <c r="E32" s="112">
        <v>230</v>
      </c>
      <c r="F32" s="106">
        <v>0</v>
      </c>
      <c r="G32" s="72"/>
      <c r="H32" s="71"/>
      <c r="I32" s="71"/>
      <c r="J32" s="50" t="str">
        <f>IF(G32="No Change","N/A",IF(G32="New Tag Required",Lookup!F:F,IF(G32="Remove Old Tag",Lookup!F:F,IF(G32="N/A","N/A",""))))</f>
        <v/>
      </c>
      <c r="K32" s="51"/>
      <c r="L32" s="52"/>
      <c r="M32" s="50" t="str">
        <f>IF(H32="No Change","N/A",IF(H32="New Tag Required",Lookup!F:F,IF(H32="Remove Old Sign",Lookup!F:F,IF(H32="N/A","N/A",""))))</f>
        <v/>
      </c>
      <c r="N32" s="51"/>
      <c r="O32" s="50"/>
    </row>
    <row r="33" spans="1:23" s="38" customFormat="1" ht="15" customHeight="1" x14ac:dyDescent="0.25">
      <c r="A33" s="69" t="s">
        <v>85</v>
      </c>
      <c r="B33" s="70" t="s">
        <v>74</v>
      </c>
      <c r="C33" s="66" t="s">
        <v>52</v>
      </c>
      <c r="D33" s="71" t="s">
        <v>5</v>
      </c>
      <c r="E33" s="112">
        <v>1077</v>
      </c>
      <c r="F33" s="106">
        <v>0</v>
      </c>
      <c r="G33" s="72"/>
      <c r="H33" s="71"/>
      <c r="I33" s="71"/>
      <c r="J33" s="50" t="str">
        <f>IF(G33="No Change","N/A",IF(G33="New Tag Required",Lookup!F:F,IF(G33="Remove Old Tag",Lookup!F:F,IF(G33="N/A","N/A",""))))</f>
        <v/>
      </c>
      <c r="K33" s="51"/>
      <c r="L33" s="50"/>
      <c r="M33" s="50" t="str">
        <f>IF(H33="No Change","N/A",IF(H33="New Tag Required",Lookup!F:F,IF(H33="Remove Old Sign",Lookup!F:F,IF(H33="N/A","N/A",""))))</f>
        <v/>
      </c>
      <c r="N33" s="51"/>
      <c r="O33" s="50"/>
    </row>
    <row r="34" spans="1:23" s="38" customFormat="1" ht="15" customHeight="1" x14ac:dyDescent="0.25">
      <c r="A34" s="69" t="s">
        <v>105</v>
      </c>
      <c r="B34" s="70" t="s">
        <v>74</v>
      </c>
      <c r="C34" s="50" t="s">
        <v>50</v>
      </c>
      <c r="D34" s="71" t="s">
        <v>5</v>
      </c>
      <c r="E34" s="112">
        <v>0</v>
      </c>
      <c r="F34" s="106">
        <v>33</v>
      </c>
      <c r="G34" s="72" t="s">
        <v>3</v>
      </c>
      <c r="H34" s="71" t="s">
        <v>18</v>
      </c>
      <c r="I34" s="71" t="s">
        <v>466</v>
      </c>
      <c r="J34" s="50"/>
      <c r="K34" s="51"/>
      <c r="L34" s="50"/>
      <c r="M34" s="50"/>
      <c r="N34" s="51"/>
      <c r="O34" s="50"/>
    </row>
    <row r="35" spans="1:23" s="38" customFormat="1" ht="15" customHeight="1" x14ac:dyDescent="0.25">
      <c r="A35" s="69" t="s">
        <v>106</v>
      </c>
      <c r="B35" s="70" t="s">
        <v>74</v>
      </c>
      <c r="C35" s="50" t="s">
        <v>50</v>
      </c>
      <c r="D35" s="71" t="s">
        <v>5</v>
      </c>
      <c r="E35" s="112">
        <v>0</v>
      </c>
      <c r="F35" s="106">
        <v>124</v>
      </c>
      <c r="G35" s="72" t="s">
        <v>3</v>
      </c>
      <c r="H35" s="71" t="s">
        <v>18</v>
      </c>
      <c r="I35" s="71" t="s">
        <v>467</v>
      </c>
      <c r="J35" s="50"/>
      <c r="K35" s="51"/>
      <c r="L35" s="50"/>
      <c r="M35" s="50"/>
      <c r="N35" s="51"/>
      <c r="O35" s="50"/>
    </row>
    <row r="36" spans="1:23" s="38" customFormat="1" ht="15" customHeight="1" x14ac:dyDescent="0.25">
      <c r="A36" s="84" t="s">
        <v>102</v>
      </c>
      <c r="B36" s="85" t="s">
        <v>227</v>
      </c>
      <c r="C36" s="86" t="s">
        <v>103</v>
      </c>
      <c r="D36" s="87" t="s">
        <v>5</v>
      </c>
      <c r="E36" s="111"/>
      <c r="F36" s="111">
        <v>7010</v>
      </c>
      <c r="G36" s="88" t="s">
        <v>13</v>
      </c>
      <c r="H36" s="87" t="s">
        <v>13</v>
      </c>
      <c r="I36" s="87"/>
      <c r="J36" s="50" t="str">
        <f>IF(G36="No Change","N/A",IF(G36="New Tag Required",Lookup!F:F,IF(G36="Remove Old Tag",Lookup!F:F,IF(G36="N/A","N/A",""))))</f>
        <v>N/A</v>
      </c>
      <c r="K36" s="53"/>
      <c r="L36" s="39"/>
      <c r="M36" s="50" t="str">
        <f>IF(H36="No Change","N/A",IF(H36="New Tag Required",Lookup!F:F,IF(H36="Remove Old Sign",Lookup!F:F,IF(H36="N/A","N/A",""))))</f>
        <v>N/A</v>
      </c>
      <c r="N36" s="53"/>
      <c r="O36" s="39"/>
    </row>
    <row r="37" spans="1:23" s="38" customFormat="1" ht="15" customHeight="1" x14ac:dyDescent="0.25">
      <c r="A37" s="73">
        <v>100</v>
      </c>
      <c r="B37" s="74" t="s">
        <v>227</v>
      </c>
      <c r="C37" s="66" t="s">
        <v>50</v>
      </c>
      <c r="D37" s="75" t="s">
        <v>5</v>
      </c>
      <c r="E37" s="107">
        <v>0</v>
      </c>
      <c r="F37" s="107">
        <v>184</v>
      </c>
      <c r="G37" s="76" t="s">
        <v>3</v>
      </c>
      <c r="H37" s="75" t="s">
        <v>18</v>
      </c>
      <c r="I37" s="75" t="s">
        <v>256</v>
      </c>
      <c r="J37" s="50"/>
      <c r="K37" s="53"/>
      <c r="L37" s="39"/>
      <c r="M37" s="50"/>
      <c r="N37" s="53"/>
      <c r="O37" s="39"/>
    </row>
    <row r="38" spans="1:23" s="38" customFormat="1" ht="15" customHeight="1" x14ac:dyDescent="0.25">
      <c r="A38" s="73" t="s">
        <v>236</v>
      </c>
      <c r="B38" s="74" t="s">
        <v>227</v>
      </c>
      <c r="C38" s="66" t="s">
        <v>50</v>
      </c>
      <c r="D38" s="75" t="s">
        <v>5</v>
      </c>
      <c r="E38" s="107">
        <v>0</v>
      </c>
      <c r="F38" s="107">
        <v>81</v>
      </c>
      <c r="G38" s="76" t="s">
        <v>3</v>
      </c>
      <c r="H38" s="75" t="s">
        <v>18</v>
      </c>
      <c r="I38" s="75"/>
      <c r="J38" s="50"/>
      <c r="K38" s="53"/>
      <c r="L38" s="39"/>
      <c r="M38" s="50"/>
      <c r="N38" s="53"/>
      <c r="O38" s="39"/>
    </row>
    <row r="39" spans="1:23" ht="15" customHeight="1" x14ac:dyDescent="0.25">
      <c r="A39" s="99" t="s">
        <v>257</v>
      </c>
      <c r="B39" s="95" t="s">
        <v>227</v>
      </c>
      <c r="C39" s="10" t="s">
        <v>50</v>
      </c>
      <c r="D39" s="77" t="s">
        <v>5</v>
      </c>
      <c r="E39" s="106">
        <v>0</v>
      </c>
      <c r="F39" s="106">
        <v>17</v>
      </c>
      <c r="G39" s="76" t="s">
        <v>3</v>
      </c>
      <c r="H39" s="75" t="s">
        <v>18</v>
      </c>
      <c r="I39" s="10"/>
      <c r="J39" s="10"/>
      <c r="K39" s="31"/>
      <c r="M39" s="10"/>
      <c r="N39" s="31"/>
      <c r="Q39" s="38"/>
      <c r="R39" s="38"/>
      <c r="S39" s="38"/>
      <c r="T39" s="38"/>
      <c r="U39" s="38"/>
      <c r="V39" s="38"/>
      <c r="W39" s="38"/>
    </row>
    <row r="40" spans="1:23" ht="15" customHeight="1" x14ac:dyDescent="0.25">
      <c r="A40" s="99" t="s">
        <v>341</v>
      </c>
      <c r="B40" s="95" t="s">
        <v>227</v>
      </c>
      <c r="C40" s="10" t="s">
        <v>50</v>
      </c>
      <c r="D40" s="77" t="s">
        <v>5</v>
      </c>
      <c r="E40" s="106">
        <v>0</v>
      </c>
      <c r="F40" s="106">
        <v>26</v>
      </c>
      <c r="G40" s="76" t="s">
        <v>3</v>
      </c>
      <c r="H40" s="75" t="s">
        <v>18</v>
      </c>
      <c r="I40" s="10"/>
      <c r="J40" s="10"/>
      <c r="K40" s="31"/>
      <c r="M40" s="10"/>
      <c r="N40" s="31"/>
      <c r="Q40" s="38"/>
      <c r="R40" s="38"/>
      <c r="S40" s="38"/>
      <c r="T40" s="38"/>
      <c r="U40" s="38"/>
      <c r="V40" s="38"/>
      <c r="W40" s="38"/>
    </row>
    <row r="41" spans="1:23" s="38" customFormat="1" ht="15" customHeight="1" x14ac:dyDescent="0.25">
      <c r="A41" s="73" t="s">
        <v>237</v>
      </c>
      <c r="B41" s="74" t="s">
        <v>227</v>
      </c>
      <c r="C41" s="66" t="s">
        <v>50</v>
      </c>
      <c r="D41" s="75" t="s">
        <v>5</v>
      </c>
      <c r="E41" s="107">
        <v>0</v>
      </c>
      <c r="F41" s="107">
        <v>70</v>
      </c>
      <c r="G41" s="76" t="s">
        <v>3</v>
      </c>
      <c r="H41" s="75" t="s">
        <v>18</v>
      </c>
      <c r="I41" s="75" t="s">
        <v>89</v>
      </c>
      <c r="J41" s="50"/>
      <c r="K41" s="53"/>
      <c r="L41" s="39"/>
      <c r="M41" s="50"/>
      <c r="N41" s="53"/>
      <c r="O41" s="39"/>
    </row>
    <row r="42" spans="1:23" ht="15" customHeight="1" x14ac:dyDescent="0.25">
      <c r="A42" s="99" t="s">
        <v>258</v>
      </c>
      <c r="B42" s="95" t="s">
        <v>227</v>
      </c>
      <c r="C42" s="10" t="s">
        <v>50</v>
      </c>
      <c r="D42" s="77" t="s">
        <v>5</v>
      </c>
      <c r="E42" s="106">
        <v>0</v>
      </c>
      <c r="F42" s="106">
        <v>8</v>
      </c>
      <c r="G42" s="76" t="s">
        <v>3</v>
      </c>
      <c r="H42" s="75" t="s">
        <v>18</v>
      </c>
      <c r="I42" s="10" t="s">
        <v>259</v>
      </c>
      <c r="J42" s="10"/>
      <c r="K42" s="31"/>
      <c r="M42" s="10"/>
      <c r="N42" s="31"/>
      <c r="Q42" s="38"/>
      <c r="R42" s="38"/>
      <c r="S42" s="38"/>
      <c r="T42" s="38"/>
      <c r="U42" s="38"/>
      <c r="V42" s="38"/>
      <c r="W42" s="38"/>
    </row>
    <row r="43" spans="1:23" s="38" customFormat="1" ht="15" customHeight="1" x14ac:dyDescent="0.25">
      <c r="A43" s="73" t="s">
        <v>238</v>
      </c>
      <c r="B43" s="74" t="s">
        <v>227</v>
      </c>
      <c r="C43" s="66" t="s">
        <v>50</v>
      </c>
      <c r="D43" s="75" t="s">
        <v>5</v>
      </c>
      <c r="E43" s="107">
        <v>0</v>
      </c>
      <c r="F43" s="107">
        <v>150</v>
      </c>
      <c r="G43" s="76" t="s">
        <v>3</v>
      </c>
      <c r="H43" s="75" t="s">
        <v>18</v>
      </c>
      <c r="I43" s="75" t="s">
        <v>89</v>
      </c>
      <c r="J43" s="50"/>
      <c r="K43" s="53"/>
      <c r="L43" s="39"/>
      <c r="M43" s="50"/>
      <c r="N43" s="53"/>
      <c r="O43" s="39"/>
    </row>
    <row r="44" spans="1:23" s="38" customFormat="1" ht="15" customHeight="1" x14ac:dyDescent="0.25">
      <c r="A44" s="73" t="s">
        <v>242</v>
      </c>
      <c r="B44" s="74" t="s">
        <v>227</v>
      </c>
      <c r="C44" s="66" t="s">
        <v>50</v>
      </c>
      <c r="D44" s="75" t="s">
        <v>5</v>
      </c>
      <c r="E44" s="107">
        <v>0</v>
      </c>
      <c r="F44" s="107">
        <v>142</v>
      </c>
      <c r="G44" s="76" t="s">
        <v>3</v>
      </c>
      <c r="H44" s="75" t="s">
        <v>18</v>
      </c>
      <c r="I44" s="75" t="s">
        <v>89</v>
      </c>
      <c r="J44" s="50"/>
      <c r="K44" s="53"/>
      <c r="L44" s="39"/>
      <c r="M44" s="50"/>
      <c r="N44" s="53"/>
      <c r="O44" s="39"/>
    </row>
    <row r="45" spans="1:23" s="38" customFormat="1" ht="15" customHeight="1" x14ac:dyDescent="0.25">
      <c r="A45" s="90">
        <v>101</v>
      </c>
      <c r="B45" s="95" t="s">
        <v>227</v>
      </c>
      <c r="C45" s="50" t="s">
        <v>70</v>
      </c>
      <c r="D45" s="71" t="s">
        <v>5</v>
      </c>
      <c r="E45" s="106">
        <v>483</v>
      </c>
      <c r="F45" s="106">
        <v>945</v>
      </c>
      <c r="G45" s="76" t="s">
        <v>3</v>
      </c>
      <c r="H45" s="75" t="s">
        <v>18</v>
      </c>
      <c r="I45" s="71" t="s">
        <v>267</v>
      </c>
      <c r="J45" s="50">
        <f>IF(G45="No Change","N/A",IF(G45="New Tag Required",Lookup!F:F,IF(G45="Remove Old Tag",Lookup!F:F,IF(G45="N/A","N/A",""))))</f>
        <v>0</v>
      </c>
      <c r="K45" s="53"/>
      <c r="L45" s="39"/>
      <c r="M45" s="50" t="str">
        <f>IF(H45="No Change","N/A",IF(H45="New Tag Required",Lookup!F:F,IF(H45="Remove Old Sign",Lookup!F:F,IF(H45="N/A","N/A",""))))</f>
        <v/>
      </c>
      <c r="N45" s="53"/>
      <c r="O45" s="39"/>
    </row>
    <row r="46" spans="1:23" s="38" customFormat="1" ht="15" customHeight="1" x14ac:dyDescent="0.25">
      <c r="A46" s="90">
        <v>102</v>
      </c>
      <c r="B46" s="95" t="s">
        <v>227</v>
      </c>
      <c r="C46" s="50" t="s">
        <v>70</v>
      </c>
      <c r="D46" s="71" t="s">
        <v>5</v>
      </c>
      <c r="E46" s="106">
        <v>171</v>
      </c>
      <c r="F46" s="106">
        <v>1647</v>
      </c>
      <c r="G46" s="76" t="s">
        <v>3</v>
      </c>
      <c r="H46" s="75" t="s">
        <v>18</v>
      </c>
      <c r="I46" s="71" t="s">
        <v>268</v>
      </c>
      <c r="J46" s="50">
        <f>IF(G46="No Change","N/A",IF(G46="New Tag Required",Lookup!F:F,IF(G46="Remove Old Tag",Lookup!F:F,IF(G46="N/A","N/A",""))))</f>
        <v>0</v>
      </c>
      <c r="K46" s="53"/>
      <c r="L46" s="39"/>
      <c r="M46" s="50" t="str">
        <f>IF(H46="No Change","N/A",IF(H46="New Tag Required",Lookup!F:F,IF(H46="Remove Old Sign",Lookup!F:F,IF(H46="N/A","N/A",""))))</f>
        <v/>
      </c>
      <c r="N46" s="53"/>
      <c r="O46" s="39"/>
    </row>
    <row r="47" spans="1:23" s="38" customFormat="1" ht="15" customHeight="1" x14ac:dyDescent="0.25">
      <c r="A47" s="90" t="s">
        <v>232</v>
      </c>
      <c r="B47" s="95" t="s">
        <v>227</v>
      </c>
      <c r="C47" s="50" t="s">
        <v>50</v>
      </c>
      <c r="D47" s="71" t="s">
        <v>5</v>
      </c>
      <c r="E47" s="106">
        <v>0</v>
      </c>
      <c r="F47" s="106">
        <v>17</v>
      </c>
      <c r="G47" s="76" t="s">
        <v>3</v>
      </c>
      <c r="H47" s="75" t="s">
        <v>18</v>
      </c>
      <c r="I47" s="71" t="s">
        <v>259</v>
      </c>
      <c r="J47" s="50"/>
      <c r="K47" s="53"/>
      <c r="L47" s="39"/>
      <c r="M47" s="50"/>
      <c r="N47" s="53"/>
      <c r="O47" s="39"/>
    </row>
    <row r="48" spans="1:23" s="38" customFormat="1" ht="15" customHeight="1" x14ac:dyDescent="0.25">
      <c r="A48" s="90" t="s">
        <v>233</v>
      </c>
      <c r="B48" s="95" t="s">
        <v>227</v>
      </c>
      <c r="C48" s="50" t="s">
        <v>50</v>
      </c>
      <c r="D48" s="71" t="s">
        <v>5</v>
      </c>
      <c r="E48" s="106">
        <v>0</v>
      </c>
      <c r="F48" s="106">
        <v>17</v>
      </c>
      <c r="G48" s="76" t="s">
        <v>3</v>
      </c>
      <c r="H48" s="75" t="s">
        <v>18</v>
      </c>
      <c r="I48" s="71" t="s">
        <v>259</v>
      </c>
      <c r="J48" s="50"/>
      <c r="K48" s="53"/>
      <c r="L48" s="39"/>
      <c r="M48" s="50"/>
      <c r="N48" s="53"/>
      <c r="O48" s="39"/>
    </row>
    <row r="49" spans="1:23" s="38" customFormat="1" ht="15" customHeight="1" x14ac:dyDescent="0.25">
      <c r="A49" s="90" t="s">
        <v>234</v>
      </c>
      <c r="B49" s="95" t="s">
        <v>227</v>
      </c>
      <c r="C49" s="50" t="s">
        <v>50</v>
      </c>
      <c r="D49" s="71" t="s">
        <v>5</v>
      </c>
      <c r="E49" s="106">
        <v>0</v>
      </c>
      <c r="F49" s="106">
        <v>147</v>
      </c>
      <c r="G49" s="76" t="s">
        <v>3</v>
      </c>
      <c r="H49" s="75" t="s">
        <v>18</v>
      </c>
      <c r="I49" s="71" t="s">
        <v>249</v>
      </c>
      <c r="J49" s="50"/>
      <c r="K49" s="53"/>
      <c r="L49" s="39"/>
      <c r="M49" s="50"/>
      <c r="N49" s="53"/>
      <c r="O49" s="39"/>
    </row>
    <row r="50" spans="1:23" s="38" customFormat="1" ht="15" customHeight="1" x14ac:dyDescent="0.25">
      <c r="A50" s="90" t="s">
        <v>235</v>
      </c>
      <c r="B50" s="95" t="s">
        <v>227</v>
      </c>
      <c r="C50" s="50" t="s">
        <v>50</v>
      </c>
      <c r="D50" s="71" t="s">
        <v>5</v>
      </c>
      <c r="E50" s="106">
        <v>0</v>
      </c>
      <c r="F50" s="106">
        <v>61</v>
      </c>
      <c r="G50" s="76" t="s">
        <v>3</v>
      </c>
      <c r="H50" s="75" t="s">
        <v>18</v>
      </c>
      <c r="I50" s="71" t="s">
        <v>249</v>
      </c>
      <c r="J50" s="50"/>
      <c r="K50" s="53"/>
      <c r="L50" s="39"/>
      <c r="M50" s="50"/>
      <c r="N50" s="53"/>
      <c r="O50" s="39"/>
    </row>
    <row r="51" spans="1:23" s="38" customFormat="1" ht="15" customHeight="1" x14ac:dyDescent="0.25">
      <c r="A51" s="91">
        <v>103</v>
      </c>
      <c r="B51" s="95" t="s">
        <v>227</v>
      </c>
      <c r="C51" s="50" t="s">
        <v>70</v>
      </c>
      <c r="D51" s="71" t="s">
        <v>5</v>
      </c>
      <c r="E51" s="106">
        <v>27</v>
      </c>
      <c r="F51" s="106">
        <v>563</v>
      </c>
      <c r="G51" s="76" t="s">
        <v>3</v>
      </c>
      <c r="H51" s="75" t="s">
        <v>18</v>
      </c>
      <c r="I51" s="50" t="s">
        <v>266</v>
      </c>
      <c r="J51" s="50">
        <f>IF(G51="No Change","N/A",IF(G51="New Tag Required",Lookup!F:F,IF(G51="Remove Old Tag",Lookup!F:F,IF(G51="N/A","N/A",""))))</f>
        <v>0</v>
      </c>
      <c r="K51" s="54"/>
      <c r="M51" s="50" t="str">
        <f>IF(H51="No Change","N/A",IF(H51="New Tag Required",Lookup!F:F,IF(H51="Remove Old Sign",Lookup!F:F,IF(H51="N/A","N/A",""))))</f>
        <v/>
      </c>
      <c r="N51" s="54"/>
    </row>
    <row r="52" spans="1:23" s="38" customFormat="1" ht="15" customHeight="1" x14ac:dyDescent="0.25">
      <c r="A52" s="91" t="s">
        <v>230</v>
      </c>
      <c r="B52" s="95" t="s">
        <v>227</v>
      </c>
      <c r="C52" s="50" t="s">
        <v>50</v>
      </c>
      <c r="D52" s="71" t="s">
        <v>5</v>
      </c>
      <c r="E52" s="106">
        <v>0</v>
      </c>
      <c r="F52" s="106">
        <v>6</v>
      </c>
      <c r="G52" s="76" t="s">
        <v>3</v>
      </c>
      <c r="H52" s="75" t="s">
        <v>18</v>
      </c>
      <c r="I52" s="50"/>
      <c r="J52" s="50"/>
      <c r="K52" s="54"/>
      <c r="M52" s="50"/>
      <c r="N52" s="54"/>
    </row>
    <row r="53" spans="1:23" s="38" customFormat="1" ht="15" customHeight="1" x14ac:dyDescent="0.25">
      <c r="A53" s="91" t="s">
        <v>228</v>
      </c>
      <c r="B53" s="95" t="s">
        <v>227</v>
      </c>
      <c r="C53" s="50" t="s">
        <v>50</v>
      </c>
      <c r="D53" s="71" t="s">
        <v>5</v>
      </c>
      <c r="E53" s="106">
        <v>0</v>
      </c>
      <c r="F53" s="106">
        <v>74</v>
      </c>
      <c r="G53" s="76" t="s">
        <v>3</v>
      </c>
      <c r="H53" s="75" t="s">
        <v>18</v>
      </c>
      <c r="I53" s="50" t="s">
        <v>89</v>
      </c>
      <c r="J53" s="50"/>
      <c r="K53" s="54"/>
      <c r="M53" s="50"/>
      <c r="N53" s="54"/>
    </row>
    <row r="54" spans="1:23" s="38" customFormat="1" ht="15" customHeight="1" x14ac:dyDescent="0.25">
      <c r="A54" s="91" t="s">
        <v>229</v>
      </c>
      <c r="B54" s="95" t="s">
        <v>227</v>
      </c>
      <c r="C54" s="50" t="s">
        <v>50</v>
      </c>
      <c r="D54" s="71" t="s">
        <v>5</v>
      </c>
      <c r="E54" s="106">
        <v>0</v>
      </c>
      <c r="F54" s="106">
        <v>46</v>
      </c>
      <c r="G54" s="76" t="s">
        <v>3</v>
      </c>
      <c r="H54" s="75" t="s">
        <v>18</v>
      </c>
      <c r="I54" s="50" t="s">
        <v>262</v>
      </c>
      <c r="J54" s="50"/>
      <c r="K54" s="54"/>
      <c r="M54" s="50"/>
      <c r="N54" s="54"/>
    </row>
    <row r="55" spans="1:23" s="38" customFormat="1" ht="15" customHeight="1" x14ac:dyDescent="0.25">
      <c r="A55" s="91" t="s">
        <v>231</v>
      </c>
      <c r="B55" s="95" t="s">
        <v>227</v>
      </c>
      <c r="C55" s="50" t="s">
        <v>50</v>
      </c>
      <c r="D55" s="71" t="s">
        <v>5</v>
      </c>
      <c r="E55" s="106">
        <v>0</v>
      </c>
      <c r="F55" s="106">
        <v>20</v>
      </c>
      <c r="G55" s="76" t="s">
        <v>3</v>
      </c>
      <c r="H55" s="75" t="s">
        <v>18</v>
      </c>
      <c r="I55" s="50" t="s">
        <v>260</v>
      </c>
      <c r="J55" s="50"/>
      <c r="K55" s="54"/>
      <c r="M55" s="50"/>
      <c r="N55" s="54"/>
    </row>
    <row r="56" spans="1:23" ht="15" customHeight="1" x14ac:dyDescent="0.25">
      <c r="A56" s="91">
        <v>104</v>
      </c>
      <c r="B56" s="95" t="s">
        <v>227</v>
      </c>
      <c r="C56" s="10" t="s">
        <v>70</v>
      </c>
      <c r="D56" s="77" t="s">
        <v>5</v>
      </c>
      <c r="E56" s="106">
        <v>20</v>
      </c>
      <c r="F56" s="106">
        <v>170</v>
      </c>
      <c r="G56" s="76" t="s">
        <v>3</v>
      </c>
      <c r="H56" s="75" t="s">
        <v>18</v>
      </c>
      <c r="I56" s="10" t="s">
        <v>345</v>
      </c>
      <c r="J56" s="10">
        <f>IF(G56="No Change","N/A",IF(G56="New Tag Required",Lookup!F:F,IF(G56="Remove Old Tag",Lookup!F:F,IF(G56="N/A","N/A",""))))</f>
        <v>0</v>
      </c>
      <c r="K56" s="31"/>
      <c r="M56" s="10" t="str">
        <f>IF(H56="No Change","N/A",IF(H56="New Tag Required",Lookup!F:F,IF(H56="Remove Old Sign",Lookup!F:F,IF(H56="N/A","N/A",""))))</f>
        <v/>
      </c>
      <c r="N56" s="31"/>
      <c r="Q56" s="38"/>
      <c r="R56" s="38"/>
      <c r="S56" s="38"/>
      <c r="T56" s="38"/>
      <c r="U56" s="38"/>
      <c r="V56" s="38"/>
      <c r="W56" s="38"/>
    </row>
    <row r="57" spans="1:23" ht="15" customHeight="1" x14ac:dyDescent="0.25">
      <c r="A57" s="91" t="s">
        <v>346</v>
      </c>
      <c r="B57" s="95" t="s">
        <v>227</v>
      </c>
      <c r="C57" s="10" t="s">
        <v>50</v>
      </c>
      <c r="D57" s="77" t="s">
        <v>5</v>
      </c>
      <c r="E57" s="106">
        <v>0</v>
      </c>
      <c r="F57" s="106">
        <v>36</v>
      </c>
      <c r="G57" s="76" t="s">
        <v>3</v>
      </c>
      <c r="H57" s="75" t="s">
        <v>18</v>
      </c>
      <c r="I57" s="10"/>
      <c r="J57" s="10"/>
      <c r="K57" s="31"/>
      <c r="M57" s="10"/>
      <c r="N57" s="31"/>
      <c r="Q57" s="38"/>
      <c r="R57" s="38"/>
      <c r="S57" s="38"/>
      <c r="T57" s="38"/>
      <c r="U57" s="38"/>
      <c r="V57" s="38"/>
      <c r="W57" s="38"/>
    </row>
    <row r="58" spans="1:23" ht="15" customHeight="1" x14ac:dyDescent="0.25">
      <c r="A58" s="91">
        <v>105</v>
      </c>
      <c r="B58" s="95" t="s">
        <v>227</v>
      </c>
      <c r="C58" s="10" t="s">
        <v>70</v>
      </c>
      <c r="D58" s="77" t="s">
        <v>5</v>
      </c>
      <c r="E58" s="106">
        <v>181</v>
      </c>
      <c r="F58" s="106">
        <v>67</v>
      </c>
      <c r="G58" s="76" t="s">
        <v>3</v>
      </c>
      <c r="H58" s="75" t="s">
        <v>18</v>
      </c>
      <c r="I58" s="10" t="s">
        <v>261</v>
      </c>
      <c r="J58" s="10">
        <f>IF(G58="No Change","N/A",IF(G58="New Tag Required",Lookup!F:F,IF(G58="Remove Old Tag",Lookup!F:F,IF(G58="N/A","N/A",""))))</f>
        <v>0</v>
      </c>
      <c r="K58" s="31"/>
      <c r="M58" s="10" t="str">
        <f>IF(H58="No Change","N/A",IF(H58="New Tag Required",Lookup!F:F,IF(H58="Remove Old Sign",Lookup!F:F,IF(H58="N/A","N/A",""))))</f>
        <v/>
      </c>
      <c r="N58" s="31"/>
      <c r="Q58" s="38"/>
      <c r="R58" s="38"/>
      <c r="S58" s="38"/>
      <c r="T58" s="38"/>
      <c r="U58" s="38"/>
      <c r="V58" s="38"/>
      <c r="W58" s="38"/>
    </row>
    <row r="59" spans="1:23" ht="15" customHeight="1" x14ac:dyDescent="0.25">
      <c r="A59" s="91" t="s">
        <v>239</v>
      </c>
      <c r="B59" s="95" t="s">
        <v>227</v>
      </c>
      <c r="C59" s="10" t="s">
        <v>50</v>
      </c>
      <c r="D59" s="77" t="s">
        <v>5</v>
      </c>
      <c r="E59" s="106">
        <v>0</v>
      </c>
      <c r="F59" s="106">
        <v>9</v>
      </c>
      <c r="G59" s="76" t="s">
        <v>3</v>
      </c>
      <c r="H59" s="75" t="s">
        <v>18</v>
      </c>
      <c r="I59" s="10" t="s">
        <v>262</v>
      </c>
      <c r="J59" s="10"/>
      <c r="K59" s="31"/>
      <c r="M59" s="10"/>
      <c r="N59" s="31"/>
      <c r="Q59" s="38"/>
      <c r="R59" s="38"/>
      <c r="S59" s="38"/>
      <c r="T59" s="38"/>
      <c r="U59" s="38"/>
      <c r="V59" s="38"/>
      <c r="W59" s="38"/>
    </row>
    <row r="60" spans="1:23" ht="15" customHeight="1" x14ac:dyDescent="0.25">
      <c r="A60" s="91">
        <v>106</v>
      </c>
      <c r="B60" s="95" t="s">
        <v>227</v>
      </c>
      <c r="C60" s="10" t="s">
        <v>70</v>
      </c>
      <c r="D60" s="77" t="s">
        <v>5</v>
      </c>
      <c r="E60" s="106">
        <v>72</v>
      </c>
      <c r="F60" s="106">
        <v>478</v>
      </c>
      <c r="G60" s="76" t="s">
        <v>3</v>
      </c>
      <c r="H60" s="75" t="s">
        <v>18</v>
      </c>
      <c r="I60" s="10" t="s">
        <v>255</v>
      </c>
      <c r="J60" s="10"/>
      <c r="K60" s="31"/>
      <c r="M60" s="10"/>
      <c r="N60" s="31"/>
      <c r="Q60" s="38"/>
      <c r="R60" s="38"/>
      <c r="S60" s="38"/>
      <c r="T60" s="38"/>
      <c r="U60" s="38"/>
      <c r="V60" s="38"/>
      <c r="W60" s="38"/>
    </row>
    <row r="61" spans="1:23" ht="15" customHeight="1" x14ac:dyDescent="0.25">
      <c r="A61" s="93">
        <v>107</v>
      </c>
      <c r="B61" s="95" t="s">
        <v>227</v>
      </c>
      <c r="C61" s="11" t="s">
        <v>70</v>
      </c>
      <c r="D61" s="16" t="s">
        <v>5</v>
      </c>
      <c r="E61" s="109">
        <v>324</v>
      </c>
      <c r="F61" s="109">
        <v>28</v>
      </c>
      <c r="G61" s="76" t="s">
        <v>3</v>
      </c>
      <c r="H61" s="75" t="s">
        <v>18</v>
      </c>
      <c r="I61" s="11" t="s">
        <v>260</v>
      </c>
      <c r="J61" s="10">
        <f>IF(G61="No Change","N/A",IF(G61="New Tag Required",Lookup!F:F,IF(G61="Remove Old Tag",Lookup!F:F,IF(G61="N/A","N/A",""))))</f>
        <v>0</v>
      </c>
      <c r="K61" s="31"/>
      <c r="M61" s="10" t="str">
        <f>IF(H61="No Change","N/A",IF(H61="New Tag Required",Lookup!F:F,IF(H61="Remove Old Sign",Lookup!F:F,IF(H61="N/A","N/A",""))))</f>
        <v/>
      </c>
      <c r="N61" s="31"/>
      <c r="Q61" s="38"/>
      <c r="R61" s="38"/>
      <c r="S61" s="38"/>
      <c r="T61" s="38"/>
      <c r="U61" s="38"/>
      <c r="V61" s="38"/>
      <c r="W61" s="38"/>
    </row>
    <row r="62" spans="1:23" s="38" customFormat="1" ht="15" customHeight="1" x14ac:dyDescent="0.25">
      <c r="A62" s="94">
        <v>108</v>
      </c>
      <c r="B62" s="95" t="s">
        <v>227</v>
      </c>
      <c r="C62" s="50" t="s">
        <v>70</v>
      </c>
      <c r="D62" s="71" t="s">
        <v>5</v>
      </c>
      <c r="E62" s="106">
        <v>140</v>
      </c>
      <c r="F62" s="106">
        <v>283</v>
      </c>
      <c r="G62" s="76" t="s">
        <v>3</v>
      </c>
      <c r="H62" s="75" t="s">
        <v>18</v>
      </c>
      <c r="I62" s="71" t="s">
        <v>263</v>
      </c>
      <c r="J62" s="50">
        <f>IF(G62="No Change","N/A",IF(G62="New Tag Required",Lookup!F:F,IF(G62="Remove Old Tag",Lookup!F:F,IF(G62="N/A","N/A",""))))</f>
        <v>0</v>
      </c>
      <c r="K62" s="53"/>
      <c r="L62" s="39"/>
      <c r="M62" s="50" t="str">
        <f>IF(H62="No Change","N/A",IF(H62="New Tag Required",Lookup!F:F,IF(H62="Remove Old Sign",Lookup!F:F,IF(H62="N/A","N/A",""))))</f>
        <v/>
      </c>
      <c r="N62" s="53"/>
      <c r="O62" s="39"/>
    </row>
    <row r="63" spans="1:23" s="38" customFormat="1" ht="15" customHeight="1" x14ac:dyDescent="0.25">
      <c r="A63" s="94" t="s">
        <v>240</v>
      </c>
      <c r="B63" s="95" t="s">
        <v>227</v>
      </c>
      <c r="C63" s="50" t="s">
        <v>50</v>
      </c>
      <c r="D63" s="71" t="s">
        <v>5</v>
      </c>
      <c r="E63" s="106">
        <v>0</v>
      </c>
      <c r="F63" s="106">
        <v>44</v>
      </c>
      <c r="G63" s="76" t="s">
        <v>3</v>
      </c>
      <c r="H63" s="75" t="s">
        <v>18</v>
      </c>
      <c r="I63" s="71" t="s">
        <v>264</v>
      </c>
      <c r="J63" s="50"/>
      <c r="K63" s="53"/>
      <c r="L63" s="39"/>
      <c r="M63" s="50"/>
      <c r="N63" s="53"/>
      <c r="O63" s="39"/>
    </row>
    <row r="64" spans="1:23" s="38" customFormat="1" ht="15" customHeight="1" x14ac:dyDescent="0.25">
      <c r="A64" s="94" t="s">
        <v>241</v>
      </c>
      <c r="B64" s="95" t="s">
        <v>227</v>
      </c>
      <c r="C64" s="50" t="s">
        <v>50</v>
      </c>
      <c r="D64" s="71" t="s">
        <v>5</v>
      </c>
      <c r="E64" s="106">
        <v>0</v>
      </c>
      <c r="F64" s="106">
        <v>161</v>
      </c>
      <c r="G64" s="76" t="s">
        <v>3</v>
      </c>
      <c r="H64" s="75" t="s">
        <v>18</v>
      </c>
      <c r="I64" s="71" t="s">
        <v>265</v>
      </c>
      <c r="J64" s="50"/>
      <c r="K64" s="53"/>
      <c r="L64" s="39"/>
      <c r="M64" s="50"/>
      <c r="N64" s="53"/>
      <c r="O64" s="39"/>
    </row>
    <row r="65" spans="1:23" s="38" customFormat="1" ht="15" customHeight="1" x14ac:dyDescent="0.25">
      <c r="A65" s="91">
        <v>109</v>
      </c>
      <c r="B65" s="95" t="s">
        <v>227</v>
      </c>
      <c r="C65" s="50" t="s">
        <v>52</v>
      </c>
      <c r="D65" s="71" t="s">
        <v>5</v>
      </c>
      <c r="E65" s="106">
        <v>30</v>
      </c>
      <c r="F65" s="106">
        <v>0</v>
      </c>
      <c r="G65" s="72"/>
      <c r="H65" s="71"/>
      <c r="I65" s="100" t="s">
        <v>275</v>
      </c>
      <c r="J65" s="50" t="str">
        <f>IF(G65="No Change","N/A",IF(G65="New Tag Required",Lookup!F:F,IF(G65="Remove Old Tag",Lookup!F:F,IF(G65="N/A","N/A",""))))</f>
        <v/>
      </c>
      <c r="K65" s="54"/>
      <c r="M65" s="50" t="str">
        <f>IF(H65="No Change","N/A",IF(H65="New Tag Required",Lookup!F:F,IF(H65="Remove Old Sign",Lookup!F:F,IF(H65="N/A","N/A",""))))</f>
        <v/>
      </c>
      <c r="N65" s="54"/>
    </row>
    <row r="66" spans="1:23" ht="15" customHeight="1" x14ac:dyDescent="0.25">
      <c r="A66" s="91">
        <v>110</v>
      </c>
      <c r="B66" s="95" t="s">
        <v>227</v>
      </c>
      <c r="C66" s="10" t="s">
        <v>70</v>
      </c>
      <c r="D66" s="77" t="s">
        <v>5</v>
      </c>
      <c r="E66" s="106">
        <v>119</v>
      </c>
      <c r="F66" s="106">
        <v>463</v>
      </c>
      <c r="G66" s="78" t="s">
        <v>3</v>
      </c>
      <c r="H66" s="77" t="s">
        <v>18</v>
      </c>
      <c r="I66" s="10" t="s">
        <v>270</v>
      </c>
      <c r="J66" s="10">
        <f>IF(G66="No Change","N/A",IF(G66="New Tag Required",Lookup!F:F,IF(G66="Remove Old Tag",Lookup!F:F,IF(G66="N/A","N/A",""))))</f>
        <v>0</v>
      </c>
      <c r="K66" s="31"/>
      <c r="M66" s="10" t="str">
        <f>IF(H66="No Change","N/A",IF(H66="New Tag Required",Lookup!F:F,IF(H66="Remove Old Sign",Lookup!F:F,IF(H66="N/A","N/A",""))))</f>
        <v/>
      </c>
      <c r="N66" s="31"/>
      <c r="Q66" s="38"/>
      <c r="R66" s="38"/>
      <c r="S66" s="38"/>
      <c r="T66" s="38"/>
      <c r="U66" s="38"/>
      <c r="V66" s="38"/>
      <c r="W66" s="38"/>
    </row>
    <row r="67" spans="1:23" ht="15" customHeight="1" x14ac:dyDescent="0.25">
      <c r="A67" s="91">
        <v>111</v>
      </c>
      <c r="B67" s="95" t="s">
        <v>227</v>
      </c>
      <c r="C67" s="10" t="s">
        <v>52</v>
      </c>
      <c r="D67" s="77" t="s">
        <v>5</v>
      </c>
      <c r="E67" s="106">
        <v>483</v>
      </c>
      <c r="F67" s="106">
        <v>0</v>
      </c>
      <c r="G67" s="78"/>
      <c r="H67" s="77"/>
      <c r="I67" s="10"/>
      <c r="J67" s="10" t="str">
        <f>IF(G67="No Change","N/A",IF(G67="New Tag Required",Lookup!F:F,IF(G67="Remove Old Tag",Lookup!F:F,IF(G67="N/A","N/A",""))))</f>
        <v/>
      </c>
      <c r="K67" s="31"/>
      <c r="M67" s="10" t="str">
        <f>IF(H67="No Change","N/A",IF(H67="New Tag Required",Lookup!F:F,IF(H67="Remove Old Sign",Lookup!F:F,IF(H67="N/A","N/A",""))))</f>
        <v/>
      </c>
      <c r="N67" s="31"/>
      <c r="Q67" s="38"/>
      <c r="R67" s="38"/>
      <c r="S67" s="38"/>
      <c r="T67" s="38"/>
      <c r="U67" s="38"/>
      <c r="V67" s="38"/>
      <c r="W67" s="38"/>
    </row>
    <row r="68" spans="1:23" x14ac:dyDescent="0.25">
      <c r="A68" s="93">
        <v>112</v>
      </c>
      <c r="B68" s="95" t="s">
        <v>227</v>
      </c>
      <c r="C68" s="11" t="s">
        <v>52</v>
      </c>
      <c r="D68" s="16" t="s">
        <v>5</v>
      </c>
      <c r="E68" s="109">
        <v>162</v>
      </c>
      <c r="F68" s="109">
        <v>0</v>
      </c>
      <c r="G68" s="30"/>
      <c r="K68" s="31"/>
      <c r="N68" s="31"/>
      <c r="Q68" s="38"/>
      <c r="R68" s="38"/>
      <c r="S68" s="38"/>
      <c r="T68" s="38"/>
      <c r="U68" s="38"/>
      <c r="V68" s="38"/>
      <c r="W68" s="38"/>
    </row>
    <row r="69" spans="1:23" x14ac:dyDescent="0.25">
      <c r="A69" s="93">
        <v>113</v>
      </c>
      <c r="B69" s="95" t="s">
        <v>227</v>
      </c>
      <c r="C69" s="11" t="s">
        <v>52</v>
      </c>
      <c r="D69" s="16" t="s">
        <v>5</v>
      </c>
      <c r="E69" s="109">
        <v>112</v>
      </c>
      <c r="F69" s="109">
        <v>0</v>
      </c>
      <c r="G69" s="30"/>
      <c r="K69" s="31"/>
      <c r="N69" s="31"/>
      <c r="Q69" s="38"/>
      <c r="R69" s="38"/>
      <c r="S69" s="38"/>
      <c r="T69" s="38"/>
      <c r="U69" s="38"/>
      <c r="V69" s="38"/>
      <c r="W69" s="38"/>
    </row>
    <row r="70" spans="1:23" x14ac:dyDescent="0.25">
      <c r="A70" s="93">
        <v>114</v>
      </c>
      <c r="B70" s="95" t="s">
        <v>227</v>
      </c>
      <c r="C70" s="11" t="s">
        <v>52</v>
      </c>
      <c r="D70" s="16" t="s">
        <v>5</v>
      </c>
      <c r="E70" s="109">
        <v>190</v>
      </c>
      <c r="F70" s="109">
        <v>0</v>
      </c>
      <c r="G70" s="30"/>
      <c r="K70" s="31"/>
      <c r="N70" s="31"/>
      <c r="Q70" s="38"/>
      <c r="R70" s="38"/>
      <c r="S70" s="38"/>
      <c r="T70" s="38"/>
      <c r="U70" s="38"/>
      <c r="V70" s="38"/>
      <c r="W70" s="38"/>
    </row>
    <row r="71" spans="1:23" x14ac:dyDescent="0.25">
      <c r="A71" s="93">
        <v>117</v>
      </c>
      <c r="B71" s="95" t="s">
        <v>227</v>
      </c>
      <c r="C71" s="11" t="s">
        <v>52</v>
      </c>
      <c r="D71" s="16" t="s">
        <v>5</v>
      </c>
      <c r="E71" s="109">
        <v>19</v>
      </c>
      <c r="F71" s="109">
        <v>0</v>
      </c>
      <c r="G71" s="30"/>
      <c r="K71" s="31"/>
      <c r="N71" s="31"/>
      <c r="Q71" s="38"/>
      <c r="R71" s="38"/>
      <c r="S71" s="38"/>
      <c r="T71" s="38"/>
      <c r="U71" s="38"/>
      <c r="V71" s="38"/>
      <c r="W71" s="38"/>
    </row>
    <row r="72" spans="1:23" x14ac:dyDescent="0.25">
      <c r="A72" s="93">
        <v>118</v>
      </c>
      <c r="B72" s="95" t="s">
        <v>227</v>
      </c>
      <c r="C72" s="11" t="s">
        <v>52</v>
      </c>
      <c r="D72" s="16" t="s">
        <v>5</v>
      </c>
      <c r="E72" s="109">
        <v>40</v>
      </c>
      <c r="F72" s="109">
        <v>0</v>
      </c>
      <c r="G72" s="30"/>
      <c r="K72" s="31"/>
      <c r="N72" s="31"/>
      <c r="Q72" s="38"/>
      <c r="R72" s="38"/>
      <c r="S72" s="38"/>
      <c r="T72" s="38"/>
      <c r="U72" s="38"/>
      <c r="V72" s="38"/>
      <c r="W72" s="38"/>
    </row>
    <row r="73" spans="1:23" x14ac:dyDescent="0.25">
      <c r="A73" s="93">
        <v>119</v>
      </c>
      <c r="B73" s="95" t="s">
        <v>227</v>
      </c>
      <c r="C73" s="11" t="s">
        <v>52</v>
      </c>
      <c r="D73" s="16" t="s">
        <v>5</v>
      </c>
      <c r="E73" s="109">
        <v>46</v>
      </c>
      <c r="F73" s="109">
        <v>0</v>
      </c>
      <c r="G73" s="30"/>
      <c r="K73" s="31"/>
      <c r="N73" s="31"/>
      <c r="Q73" s="38"/>
      <c r="R73" s="38"/>
      <c r="S73" s="38"/>
      <c r="T73" s="38"/>
      <c r="U73" s="38"/>
      <c r="V73" s="38"/>
      <c r="W73" s="38"/>
    </row>
    <row r="74" spans="1:23" x14ac:dyDescent="0.25">
      <c r="A74" s="93">
        <v>121</v>
      </c>
      <c r="B74" s="95" t="s">
        <v>227</v>
      </c>
      <c r="C74" s="11" t="s">
        <v>52</v>
      </c>
      <c r="D74" s="16" t="s">
        <v>5</v>
      </c>
      <c r="E74" s="109">
        <v>656</v>
      </c>
      <c r="F74" s="109">
        <v>0</v>
      </c>
      <c r="G74" s="30"/>
      <c r="K74" s="31"/>
      <c r="N74" s="31"/>
      <c r="Q74" s="38"/>
      <c r="R74" s="38"/>
      <c r="S74" s="38"/>
      <c r="T74" s="38"/>
      <c r="U74" s="38"/>
      <c r="V74" s="38"/>
      <c r="W74" s="38"/>
    </row>
    <row r="75" spans="1:23" x14ac:dyDescent="0.25">
      <c r="A75" s="93">
        <v>122</v>
      </c>
      <c r="B75" s="95" t="s">
        <v>227</v>
      </c>
      <c r="C75" s="11" t="s">
        <v>52</v>
      </c>
      <c r="D75" s="16" t="s">
        <v>5</v>
      </c>
      <c r="E75" s="109">
        <v>924</v>
      </c>
      <c r="F75" s="109">
        <v>0</v>
      </c>
      <c r="G75" s="30"/>
      <c r="K75" s="31"/>
      <c r="N75" s="31"/>
      <c r="Q75" s="38"/>
      <c r="R75" s="38"/>
      <c r="S75" s="38"/>
      <c r="T75" s="38"/>
      <c r="U75" s="38"/>
      <c r="V75" s="38"/>
      <c r="W75" s="38"/>
    </row>
    <row r="76" spans="1:23" x14ac:dyDescent="0.25">
      <c r="A76" s="93" t="s">
        <v>105</v>
      </c>
      <c r="B76" s="96" t="s">
        <v>227</v>
      </c>
      <c r="C76" s="11" t="s">
        <v>50</v>
      </c>
      <c r="D76" s="16" t="s">
        <v>5</v>
      </c>
      <c r="E76" s="109">
        <v>0</v>
      </c>
      <c r="F76" s="109">
        <v>69</v>
      </c>
      <c r="G76" s="30" t="s">
        <v>3</v>
      </c>
      <c r="H76" s="16" t="s">
        <v>18</v>
      </c>
      <c r="I76" s="71" t="s">
        <v>468</v>
      </c>
      <c r="K76" s="31"/>
      <c r="N76" s="31"/>
      <c r="Q76" s="38"/>
      <c r="R76" s="38"/>
      <c r="S76" s="38"/>
      <c r="T76" s="38"/>
      <c r="U76" s="38"/>
      <c r="V76" s="38"/>
      <c r="W76" s="38"/>
    </row>
    <row r="77" spans="1:23" x14ac:dyDescent="0.25">
      <c r="A77" s="93" t="s">
        <v>106</v>
      </c>
      <c r="B77" s="96" t="s">
        <v>227</v>
      </c>
      <c r="C77" s="11" t="s">
        <v>50</v>
      </c>
      <c r="D77" s="16" t="s">
        <v>5</v>
      </c>
      <c r="E77" s="109">
        <v>0</v>
      </c>
      <c r="F77" s="109">
        <v>93</v>
      </c>
      <c r="G77" s="30" t="s">
        <v>3</v>
      </c>
      <c r="H77" s="16" t="s">
        <v>18</v>
      </c>
      <c r="I77" s="71" t="s">
        <v>469</v>
      </c>
      <c r="K77" s="31"/>
      <c r="N77" s="31"/>
      <c r="Q77" s="38"/>
      <c r="R77" s="38"/>
      <c r="S77" s="38"/>
      <c r="T77" s="38"/>
      <c r="U77" s="38"/>
      <c r="V77" s="38"/>
      <c r="W77" s="38"/>
    </row>
    <row r="78" spans="1:23" x14ac:dyDescent="0.25">
      <c r="A78" s="93" t="s">
        <v>243</v>
      </c>
      <c r="B78" s="96" t="s">
        <v>227</v>
      </c>
      <c r="C78" s="11" t="s">
        <v>50</v>
      </c>
      <c r="D78" s="16" t="s">
        <v>5</v>
      </c>
      <c r="E78" s="109">
        <v>0</v>
      </c>
      <c r="F78" s="109">
        <v>20</v>
      </c>
      <c r="G78" s="30" t="s">
        <v>3</v>
      </c>
      <c r="H78" s="16" t="s">
        <v>18</v>
      </c>
      <c r="I78" s="11" t="s">
        <v>269</v>
      </c>
      <c r="K78" s="31"/>
      <c r="N78" s="31"/>
      <c r="Q78" s="38"/>
      <c r="R78" s="38"/>
      <c r="S78" s="38"/>
      <c r="T78" s="38"/>
      <c r="U78" s="38"/>
      <c r="V78" s="38"/>
      <c r="W78" s="38"/>
    </row>
    <row r="79" spans="1:23" s="38" customFormat="1" ht="15" customHeight="1" x14ac:dyDescent="0.25">
      <c r="A79" s="84" t="s">
        <v>102</v>
      </c>
      <c r="B79" s="85" t="s">
        <v>244</v>
      </c>
      <c r="C79" s="86" t="s">
        <v>103</v>
      </c>
      <c r="D79" s="87" t="s">
        <v>5</v>
      </c>
      <c r="E79" s="111"/>
      <c r="F79" s="111">
        <v>5720</v>
      </c>
      <c r="G79" s="88" t="s">
        <v>13</v>
      </c>
      <c r="H79" s="87" t="s">
        <v>13</v>
      </c>
      <c r="I79" s="87"/>
      <c r="J79" s="50" t="str">
        <f>IF(G79="No Change","N/A",IF(G79="New Tag Required",Lookup!F:F,IF(G79="Remove Old Tag",Lookup!F:F,IF(G79="N/A","N/A",""))))</f>
        <v>N/A</v>
      </c>
      <c r="K79" s="53"/>
      <c r="L79" s="39"/>
      <c r="M79" s="50" t="str">
        <f>IF(H79="No Change","N/A",IF(H79="New Tag Required",Lookup!F:F,IF(H79="Remove Old Sign",Lookup!F:F,IF(H79="N/A","N/A",""))))</f>
        <v>N/A</v>
      </c>
      <c r="N79" s="53"/>
      <c r="O79" s="39"/>
    </row>
    <row r="80" spans="1:23" s="65" customFormat="1" ht="15" customHeight="1" x14ac:dyDescent="0.25">
      <c r="A80" s="73">
        <v>200</v>
      </c>
      <c r="B80" s="74" t="s">
        <v>244</v>
      </c>
      <c r="C80" s="66" t="s">
        <v>52</v>
      </c>
      <c r="D80" s="75" t="s">
        <v>5</v>
      </c>
      <c r="E80" s="107">
        <v>317</v>
      </c>
      <c r="F80" s="107">
        <v>0</v>
      </c>
      <c r="G80" s="76"/>
      <c r="H80" s="75"/>
      <c r="I80" s="75"/>
      <c r="J80" s="66"/>
      <c r="K80" s="97"/>
      <c r="L80" s="98"/>
      <c r="M80" s="66"/>
      <c r="N80" s="97"/>
      <c r="O80" s="98"/>
    </row>
    <row r="81" spans="1:23" x14ac:dyDescent="0.25">
      <c r="A81" s="93" t="s">
        <v>245</v>
      </c>
      <c r="B81" s="96" t="s">
        <v>244</v>
      </c>
      <c r="C81" s="11" t="s">
        <v>50</v>
      </c>
      <c r="D81" s="16" t="s">
        <v>5</v>
      </c>
      <c r="E81" s="109">
        <v>0</v>
      </c>
      <c r="F81" s="109">
        <v>164</v>
      </c>
      <c r="G81" s="30" t="s">
        <v>3</v>
      </c>
      <c r="H81" s="16" t="s">
        <v>18</v>
      </c>
      <c r="I81" s="11" t="s">
        <v>89</v>
      </c>
      <c r="K81" s="31"/>
      <c r="N81" s="31"/>
      <c r="Q81" s="38"/>
      <c r="R81" s="38"/>
      <c r="S81" s="38"/>
      <c r="T81" s="38"/>
      <c r="U81" s="38"/>
      <c r="V81" s="38"/>
      <c r="W81" s="38"/>
    </row>
    <row r="82" spans="1:23" x14ac:dyDescent="0.25">
      <c r="A82" s="93" t="s">
        <v>246</v>
      </c>
      <c r="B82" s="96" t="s">
        <v>244</v>
      </c>
      <c r="C82" s="11" t="s">
        <v>50</v>
      </c>
      <c r="D82" s="16" t="s">
        <v>5</v>
      </c>
      <c r="E82" s="109">
        <v>0</v>
      </c>
      <c r="F82" s="109">
        <v>336</v>
      </c>
      <c r="G82" s="30" t="s">
        <v>3</v>
      </c>
      <c r="H82" s="16" t="s">
        <v>18</v>
      </c>
      <c r="I82" s="11" t="s">
        <v>89</v>
      </c>
      <c r="K82" s="31"/>
      <c r="N82" s="31"/>
      <c r="Q82" s="38"/>
      <c r="R82" s="38"/>
      <c r="S82" s="38"/>
      <c r="T82" s="38"/>
      <c r="U82" s="38"/>
      <c r="V82" s="38"/>
      <c r="W82" s="38"/>
    </row>
    <row r="83" spans="1:23" x14ac:dyDescent="0.25">
      <c r="A83" s="93" t="s">
        <v>247</v>
      </c>
      <c r="B83" s="96" t="s">
        <v>244</v>
      </c>
      <c r="C83" s="11" t="s">
        <v>50</v>
      </c>
      <c r="D83" s="16" t="s">
        <v>5</v>
      </c>
      <c r="E83" s="109">
        <v>0</v>
      </c>
      <c r="F83" s="109">
        <v>43</v>
      </c>
      <c r="G83" s="30" t="s">
        <v>3</v>
      </c>
      <c r="H83" s="16" t="s">
        <v>18</v>
      </c>
      <c r="I83" s="11" t="s">
        <v>271</v>
      </c>
      <c r="K83" s="31"/>
      <c r="N83" s="31"/>
      <c r="Q83" s="38"/>
      <c r="R83" s="38"/>
      <c r="S83" s="38"/>
      <c r="T83" s="38"/>
      <c r="U83" s="38"/>
      <c r="V83" s="38"/>
      <c r="W83" s="38"/>
    </row>
    <row r="84" spans="1:23" ht="15" customHeight="1" x14ac:dyDescent="0.25">
      <c r="A84" s="93">
        <v>201</v>
      </c>
      <c r="B84" s="96" t="s">
        <v>244</v>
      </c>
      <c r="C84" s="11" t="s">
        <v>70</v>
      </c>
      <c r="D84" s="75" t="s">
        <v>5</v>
      </c>
      <c r="E84" s="109">
        <v>173</v>
      </c>
      <c r="F84" s="109">
        <v>253</v>
      </c>
      <c r="G84" s="30" t="s">
        <v>3</v>
      </c>
      <c r="H84" s="16" t="s">
        <v>18</v>
      </c>
      <c r="I84" s="10" t="s">
        <v>248</v>
      </c>
      <c r="K84" s="31"/>
      <c r="N84" s="31"/>
      <c r="Q84" s="38"/>
      <c r="R84" s="38"/>
      <c r="S84" s="38"/>
      <c r="T84" s="38"/>
      <c r="U84" s="38"/>
      <c r="V84" s="38"/>
      <c r="W84" s="38"/>
    </row>
    <row r="85" spans="1:23" x14ac:dyDescent="0.25">
      <c r="A85" s="93">
        <v>202</v>
      </c>
      <c r="B85" s="96" t="s">
        <v>244</v>
      </c>
      <c r="C85" s="11" t="s">
        <v>70</v>
      </c>
      <c r="D85" s="16" t="s">
        <v>5</v>
      </c>
      <c r="E85" s="109">
        <v>173</v>
      </c>
      <c r="F85" s="109">
        <v>186</v>
      </c>
      <c r="G85" s="30" t="s">
        <v>3</v>
      </c>
      <c r="H85" s="16" t="s">
        <v>18</v>
      </c>
      <c r="I85" s="10" t="s">
        <v>248</v>
      </c>
      <c r="K85" s="31"/>
      <c r="N85" s="31"/>
      <c r="Q85" s="38"/>
      <c r="R85" s="38"/>
      <c r="S85" s="38"/>
      <c r="T85" s="38"/>
      <c r="U85" s="38"/>
      <c r="V85" s="38"/>
      <c r="W85" s="38"/>
    </row>
    <row r="86" spans="1:23" x14ac:dyDescent="0.25">
      <c r="A86" s="93">
        <v>203</v>
      </c>
      <c r="B86" s="96" t="s">
        <v>244</v>
      </c>
      <c r="C86" s="11" t="s">
        <v>70</v>
      </c>
      <c r="D86" s="16" t="s">
        <v>5</v>
      </c>
      <c r="E86" s="109">
        <v>173</v>
      </c>
      <c r="F86" s="109">
        <v>159</v>
      </c>
      <c r="G86" s="30" t="s">
        <v>3</v>
      </c>
      <c r="H86" s="16" t="s">
        <v>18</v>
      </c>
      <c r="I86" s="10" t="s">
        <v>248</v>
      </c>
      <c r="K86" s="31"/>
      <c r="N86" s="31"/>
      <c r="Q86" s="38"/>
      <c r="R86" s="38"/>
      <c r="S86" s="38"/>
      <c r="T86" s="38"/>
      <c r="U86" s="38"/>
      <c r="V86" s="38"/>
      <c r="W86" s="38"/>
    </row>
    <row r="87" spans="1:23" x14ac:dyDescent="0.25">
      <c r="A87" s="93">
        <v>204</v>
      </c>
      <c r="B87" s="96" t="s">
        <v>244</v>
      </c>
      <c r="C87" s="11" t="s">
        <v>70</v>
      </c>
      <c r="D87" s="16" t="s">
        <v>5</v>
      </c>
      <c r="E87" s="109">
        <v>173</v>
      </c>
      <c r="F87" s="109">
        <v>197</v>
      </c>
      <c r="G87" s="30" t="s">
        <v>3</v>
      </c>
      <c r="H87" s="16" t="s">
        <v>18</v>
      </c>
      <c r="I87" s="10" t="s">
        <v>248</v>
      </c>
      <c r="K87" s="31"/>
      <c r="N87" s="31"/>
      <c r="Q87" s="38"/>
      <c r="R87" s="38"/>
      <c r="S87" s="38"/>
      <c r="T87" s="38"/>
      <c r="U87" s="38"/>
      <c r="V87" s="38"/>
      <c r="W87" s="38"/>
    </row>
    <row r="88" spans="1:23" x14ac:dyDescent="0.25">
      <c r="A88" s="93">
        <v>205</v>
      </c>
      <c r="B88" s="96" t="s">
        <v>244</v>
      </c>
      <c r="C88" s="11" t="s">
        <v>70</v>
      </c>
      <c r="D88" s="75" t="s">
        <v>5</v>
      </c>
      <c r="E88" s="109">
        <v>173</v>
      </c>
      <c r="F88" s="109">
        <v>150</v>
      </c>
      <c r="G88" s="30" t="s">
        <v>3</v>
      </c>
      <c r="H88" s="16" t="s">
        <v>18</v>
      </c>
      <c r="I88" s="10" t="s">
        <v>248</v>
      </c>
      <c r="K88" s="31"/>
      <c r="N88" s="31"/>
      <c r="Q88" s="38"/>
      <c r="R88" s="38"/>
      <c r="S88" s="38"/>
      <c r="T88" s="38"/>
      <c r="U88" s="38"/>
      <c r="V88" s="38"/>
      <c r="W88" s="38"/>
    </row>
    <row r="89" spans="1:23" x14ac:dyDescent="0.25">
      <c r="A89" s="93">
        <v>206</v>
      </c>
      <c r="B89" s="96" t="s">
        <v>244</v>
      </c>
      <c r="C89" s="11" t="s">
        <v>52</v>
      </c>
      <c r="D89" s="16" t="s">
        <v>5</v>
      </c>
      <c r="E89" s="109">
        <v>173</v>
      </c>
      <c r="F89" s="109">
        <v>0</v>
      </c>
      <c r="G89" s="30"/>
      <c r="I89" s="82" t="s">
        <v>276</v>
      </c>
      <c r="K89" s="31"/>
      <c r="N89" s="31"/>
      <c r="Q89" s="38"/>
      <c r="R89" s="38"/>
      <c r="S89" s="38"/>
      <c r="T89" s="38"/>
      <c r="U89" s="38"/>
      <c r="V89" s="38"/>
      <c r="W89" s="38"/>
    </row>
    <row r="90" spans="1:23" x14ac:dyDescent="0.25">
      <c r="A90" s="93">
        <v>207</v>
      </c>
      <c r="B90" s="96" t="s">
        <v>244</v>
      </c>
      <c r="C90" s="11" t="s">
        <v>70</v>
      </c>
      <c r="D90" s="16" t="s">
        <v>5</v>
      </c>
      <c r="E90" s="109">
        <v>186</v>
      </c>
      <c r="F90" s="109">
        <v>56</v>
      </c>
      <c r="G90" s="30" t="s">
        <v>3</v>
      </c>
      <c r="H90" s="16" t="s">
        <v>18</v>
      </c>
      <c r="I90" s="11" t="s">
        <v>260</v>
      </c>
      <c r="K90" s="31"/>
      <c r="N90" s="31"/>
      <c r="Q90" s="38"/>
      <c r="R90" s="38"/>
      <c r="S90" s="38"/>
      <c r="T90" s="38"/>
      <c r="U90" s="38"/>
      <c r="V90" s="38"/>
      <c r="W90" s="38"/>
    </row>
    <row r="91" spans="1:23" x14ac:dyDescent="0.25">
      <c r="A91" s="93">
        <v>208</v>
      </c>
      <c r="B91" s="96" t="s">
        <v>244</v>
      </c>
      <c r="C91" s="11" t="s">
        <v>70</v>
      </c>
      <c r="D91" s="16" t="s">
        <v>5</v>
      </c>
      <c r="E91" s="109">
        <v>8</v>
      </c>
      <c r="F91" s="109">
        <v>167</v>
      </c>
      <c r="G91" s="30" t="s">
        <v>3</v>
      </c>
      <c r="H91" s="16" t="s">
        <v>18</v>
      </c>
      <c r="I91" s="10" t="s">
        <v>248</v>
      </c>
      <c r="K91" s="31"/>
      <c r="N91" s="31"/>
      <c r="Q91" s="38"/>
      <c r="R91" s="38"/>
      <c r="S91" s="38"/>
      <c r="T91" s="38"/>
      <c r="U91" s="38"/>
      <c r="V91" s="38"/>
      <c r="W91" s="38"/>
    </row>
    <row r="92" spans="1:23" x14ac:dyDescent="0.25">
      <c r="A92" s="93">
        <v>209</v>
      </c>
      <c r="B92" s="96" t="s">
        <v>244</v>
      </c>
      <c r="C92" s="11" t="s">
        <v>70</v>
      </c>
      <c r="D92" s="75" t="s">
        <v>5</v>
      </c>
      <c r="E92" s="109">
        <v>30</v>
      </c>
      <c r="F92" s="109">
        <v>45</v>
      </c>
      <c r="G92" s="30" t="s">
        <v>3</v>
      </c>
      <c r="H92" s="16" t="s">
        <v>18</v>
      </c>
      <c r="I92" s="11" t="s">
        <v>260</v>
      </c>
      <c r="K92" s="31"/>
      <c r="N92" s="31"/>
      <c r="Q92" s="38"/>
      <c r="R92" s="38"/>
      <c r="S92" s="38"/>
      <c r="T92" s="38"/>
      <c r="U92" s="38"/>
      <c r="V92" s="38"/>
      <c r="W92" s="38"/>
    </row>
    <row r="93" spans="1:23" x14ac:dyDescent="0.25">
      <c r="A93" s="93">
        <v>210</v>
      </c>
      <c r="B93" s="96" t="s">
        <v>244</v>
      </c>
      <c r="C93" s="11" t="s">
        <v>70</v>
      </c>
      <c r="D93" s="16" t="s">
        <v>5</v>
      </c>
      <c r="E93" s="109">
        <v>79</v>
      </c>
      <c r="F93" s="109">
        <v>31</v>
      </c>
      <c r="G93" s="30" t="s">
        <v>3</v>
      </c>
      <c r="H93" s="16" t="s">
        <v>18</v>
      </c>
      <c r="I93" s="11" t="s">
        <v>249</v>
      </c>
      <c r="K93" s="31"/>
      <c r="N93" s="31"/>
      <c r="Q93" s="38"/>
      <c r="R93" s="38"/>
      <c r="S93" s="38"/>
      <c r="T93" s="38"/>
      <c r="U93" s="38"/>
      <c r="V93" s="38"/>
      <c r="W93" s="38"/>
    </row>
    <row r="94" spans="1:23" x14ac:dyDescent="0.25">
      <c r="A94" s="93">
        <v>211</v>
      </c>
      <c r="B94" s="96" t="s">
        <v>244</v>
      </c>
      <c r="C94" s="11" t="s">
        <v>70</v>
      </c>
      <c r="D94" s="16" t="s">
        <v>5</v>
      </c>
      <c r="E94" s="109">
        <v>162</v>
      </c>
      <c r="F94" s="109">
        <v>64</v>
      </c>
      <c r="G94" s="30" t="s">
        <v>3</v>
      </c>
      <c r="H94" s="16" t="s">
        <v>18</v>
      </c>
      <c r="I94" s="11" t="s">
        <v>260</v>
      </c>
      <c r="K94" s="31"/>
      <c r="N94" s="31"/>
      <c r="Q94" s="38"/>
      <c r="R94" s="38"/>
      <c r="S94" s="38"/>
      <c r="T94" s="38"/>
      <c r="U94" s="38"/>
      <c r="V94" s="38"/>
      <c r="W94" s="38"/>
    </row>
    <row r="95" spans="1:23" x14ac:dyDescent="0.25">
      <c r="A95" s="93">
        <v>212</v>
      </c>
      <c r="B95" s="96" t="s">
        <v>244</v>
      </c>
      <c r="C95" s="11" t="s">
        <v>70</v>
      </c>
      <c r="D95" s="16" t="s">
        <v>5</v>
      </c>
      <c r="E95" s="109">
        <v>162</v>
      </c>
      <c r="F95" s="109">
        <v>7</v>
      </c>
      <c r="G95" s="30" t="s">
        <v>3</v>
      </c>
      <c r="H95" s="16" t="s">
        <v>18</v>
      </c>
      <c r="I95" s="11" t="s">
        <v>249</v>
      </c>
      <c r="K95" s="31"/>
      <c r="N95" s="31"/>
      <c r="Q95" s="38"/>
      <c r="R95" s="38"/>
      <c r="S95" s="38"/>
      <c r="T95" s="38"/>
      <c r="U95" s="38"/>
      <c r="V95" s="38"/>
      <c r="W95" s="38"/>
    </row>
    <row r="96" spans="1:23" x14ac:dyDescent="0.25">
      <c r="A96" s="93">
        <v>213</v>
      </c>
      <c r="B96" s="96" t="s">
        <v>244</v>
      </c>
      <c r="C96" s="11" t="s">
        <v>70</v>
      </c>
      <c r="D96" s="75" t="s">
        <v>5</v>
      </c>
      <c r="E96" s="109">
        <v>138</v>
      </c>
      <c r="F96" s="109">
        <v>170</v>
      </c>
      <c r="G96" s="30" t="s">
        <v>3</v>
      </c>
      <c r="H96" s="16" t="s">
        <v>18</v>
      </c>
      <c r="I96" s="10" t="s">
        <v>248</v>
      </c>
      <c r="K96" s="31"/>
      <c r="N96" s="31"/>
      <c r="Q96" s="38"/>
      <c r="R96" s="38"/>
      <c r="S96" s="38"/>
      <c r="T96" s="38"/>
      <c r="U96" s="38"/>
      <c r="V96" s="38"/>
      <c r="W96" s="38"/>
    </row>
    <row r="97" spans="1:23" x14ac:dyDescent="0.25">
      <c r="A97" s="93">
        <v>214</v>
      </c>
      <c r="B97" s="96" t="s">
        <v>244</v>
      </c>
      <c r="C97" s="11" t="s">
        <v>70</v>
      </c>
      <c r="D97" s="16" t="s">
        <v>5</v>
      </c>
      <c r="E97" s="109">
        <v>138</v>
      </c>
      <c r="F97" s="109">
        <v>171</v>
      </c>
      <c r="G97" s="30" t="s">
        <v>3</v>
      </c>
      <c r="H97" s="16" t="s">
        <v>18</v>
      </c>
      <c r="I97" s="10" t="s">
        <v>248</v>
      </c>
      <c r="K97" s="31"/>
      <c r="N97" s="31"/>
      <c r="Q97" s="38"/>
      <c r="R97" s="38"/>
      <c r="S97" s="38"/>
      <c r="T97" s="38"/>
      <c r="U97" s="38"/>
      <c r="V97" s="38"/>
      <c r="W97" s="38"/>
    </row>
    <row r="98" spans="1:23" x14ac:dyDescent="0.25">
      <c r="A98" s="93">
        <v>215</v>
      </c>
      <c r="B98" s="96" t="s">
        <v>244</v>
      </c>
      <c r="C98" s="11" t="s">
        <v>70</v>
      </c>
      <c r="D98" s="16" t="s">
        <v>5</v>
      </c>
      <c r="E98" s="109">
        <v>60</v>
      </c>
      <c r="F98" s="109">
        <v>170</v>
      </c>
      <c r="G98" s="30" t="s">
        <v>3</v>
      </c>
      <c r="H98" s="16" t="s">
        <v>18</v>
      </c>
      <c r="I98" s="10" t="s">
        <v>248</v>
      </c>
      <c r="K98" s="31"/>
      <c r="N98" s="31"/>
      <c r="Q98" s="38"/>
      <c r="R98" s="38"/>
      <c r="S98" s="38"/>
      <c r="T98" s="38"/>
      <c r="U98" s="38"/>
      <c r="V98" s="38"/>
      <c r="W98" s="38"/>
    </row>
    <row r="99" spans="1:23" x14ac:dyDescent="0.25">
      <c r="A99" s="93">
        <v>216</v>
      </c>
      <c r="B99" s="96" t="s">
        <v>244</v>
      </c>
      <c r="C99" s="11" t="s">
        <v>70</v>
      </c>
      <c r="D99" s="16" t="s">
        <v>5</v>
      </c>
      <c r="E99" s="109">
        <v>144</v>
      </c>
      <c r="F99" s="109">
        <v>157</v>
      </c>
      <c r="G99" s="30" t="s">
        <v>3</v>
      </c>
      <c r="H99" s="16" t="s">
        <v>18</v>
      </c>
      <c r="I99" s="11" t="s">
        <v>272</v>
      </c>
      <c r="K99" s="31"/>
      <c r="N99" s="31"/>
      <c r="Q99" s="38"/>
      <c r="R99" s="38"/>
      <c r="S99" s="38"/>
      <c r="T99" s="38"/>
      <c r="U99" s="38"/>
      <c r="V99" s="38"/>
      <c r="W99" s="38"/>
    </row>
    <row r="100" spans="1:23" x14ac:dyDescent="0.25">
      <c r="A100" s="93">
        <v>217</v>
      </c>
      <c r="B100" s="96" t="s">
        <v>244</v>
      </c>
      <c r="C100" s="11" t="s">
        <v>70</v>
      </c>
      <c r="D100" s="75" t="s">
        <v>5</v>
      </c>
      <c r="E100" s="109">
        <v>138</v>
      </c>
      <c r="F100" s="109">
        <v>171</v>
      </c>
      <c r="G100" s="30" t="s">
        <v>3</v>
      </c>
      <c r="H100" s="16" t="s">
        <v>18</v>
      </c>
      <c r="I100" s="10" t="s">
        <v>248</v>
      </c>
      <c r="K100" s="31"/>
      <c r="N100" s="31"/>
      <c r="Q100" s="38"/>
      <c r="R100" s="38"/>
      <c r="S100" s="38"/>
      <c r="T100" s="38"/>
      <c r="U100" s="38"/>
      <c r="V100" s="38"/>
      <c r="W100" s="38"/>
    </row>
    <row r="101" spans="1:23" x14ac:dyDescent="0.25">
      <c r="A101" s="93">
        <v>218</v>
      </c>
      <c r="B101" s="96" t="s">
        <v>244</v>
      </c>
      <c r="C101" s="11" t="s">
        <v>52</v>
      </c>
      <c r="D101" s="16" t="s">
        <v>5</v>
      </c>
      <c r="E101" s="109">
        <v>138</v>
      </c>
      <c r="F101" s="109">
        <v>0</v>
      </c>
      <c r="G101" s="30"/>
      <c r="I101" s="100" t="s">
        <v>274</v>
      </c>
      <c r="K101" s="31"/>
      <c r="N101" s="31"/>
      <c r="Q101" s="38"/>
      <c r="R101" s="38"/>
      <c r="S101" s="38"/>
      <c r="T101" s="38"/>
      <c r="U101" s="38"/>
      <c r="V101" s="38"/>
      <c r="W101" s="38"/>
    </row>
    <row r="102" spans="1:23" x14ac:dyDescent="0.25">
      <c r="A102" s="93">
        <v>219</v>
      </c>
      <c r="B102" s="96" t="s">
        <v>244</v>
      </c>
      <c r="C102" s="11" t="s">
        <v>52</v>
      </c>
      <c r="D102" s="16" t="s">
        <v>5</v>
      </c>
      <c r="E102" s="109">
        <v>162</v>
      </c>
      <c r="F102" s="109">
        <v>0</v>
      </c>
      <c r="G102" s="30"/>
      <c r="I102" s="100" t="s">
        <v>273</v>
      </c>
      <c r="K102" s="31"/>
      <c r="N102" s="31"/>
      <c r="Q102" s="38"/>
      <c r="R102" s="38"/>
      <c r="S102" s="38"/>
      <c r="T102" s="38"/>
      <c r="U102" s="38"/>
      <c r="V102" s="38"/>
      <c r="W102" s="38"/>
    </row>
    <row r="103" spans="1:23" x14ac:dyDescent="0.25">
      <c r="A103" s="93">
        <v>220</v>
      </c>
      <c r="B103" s="96" t="s">
        <v>244</v>
      </c>
      <c r="C103" s="11" t="s">
        <v>70</v>
      </c>
      <c r="D103" s="16" t="s">
        <v>5</v>
      </c>
      <c r="E103" s="109">
        <v>278</v>
      </c>
      <c r="F103" s="109">
        <v>220</v>
      </c>
      <c r="G103" s="30" t="s">
        <v>3</v>
      </c>
      <c r="H103" s="16" t="s">
        <v>18</v>
      </c>
      <c r="I103" s="11" t="s">
        <v>89</v>
      </c>
      <c r="K103" s="31"/>
      <c r="N103" s="31"/>
      <c r="Q103" s="38"/>
      <c r="R103" s="38"/>
      <c r="S103" s="38"/>
      <c r="T103" s="38"/>
      <c r="U103" s="38"/>
      <c r="V103" s="38"/>
      <c r="W103" s="38"/>
    </row>
    <row r="104" spans="1:23" x14ac:dyDescent="0.25">
      <c r="A104" s="93" t="s">
        <v>277</v>
      </c>
      <c r="B104" s="96" t="s">
        <v>244</v>
      </c>
      <c r="C104" s="11" t="s">
        <v>50</v>
      </c>
      <c r="D104" s="16" t="s">
        <v>5</v>
      </c>
      <c r="E104" s="109">
        <v>0</v>
      </c>
      <c r="F104" s="109">
        <v>17</v>
      </c>
      <c r="G104" s="30" t="s">
        <v>3</v>
      </c>
      <c r="H104" s="16" t="s">
        <v>18</v>
      </c>
      <c r="I104" s="11" t="s">
        <v>249</v>
      </c>
      <c r="K104" s="31"/>
      <c r="N104" s="31"/>
      <c r="Q104" s="38"/>
      <c r="R104" s="38"/>
      <c r="S104" s="38"/>
      <c r="T104" s="38"/>
      <c r="U104" s="38"/>
      <c r="V104" s="38"/>
      <c r="W104" s="38"/>
    </row>
    <row r="105" spans="1:23" x14ac:dyDescent="0.25">
      <c r="A105" s="93">
        <v>221</v>
      </c>
      <c r="B105" s="96" t="s">
        <v>244</v>
      </c>
      <c r="C105" s="11" t="s">
        <v>70</v>
      </c>
      <c r="D105" s="16" t="s">
        <v>5</v>
      </c>
      <c r="E105" s="109">
        <v>162</v>
      </c>
      <c r="F105" s="109">
        <v>30</v>
      </c>
      <c r="G105" s="30" t="s">
        <v>3</v>
      </c>
      <c r="H105" s="16" t="s">
        <v>18</v>
      </c>
      <c r="I105" s="11" t="s">
        <v>249</v>
      </c>
      <c r="K105" s="31"/>
      <c r="N105" s="31"/>
      <c r="Q105" s="38"/>
      <c r="R105" s="38"/>
      <c r="S105" s="38"/>
      <c r="T105" s="38"/>
      <c r="U105" s="38"/>
      <c r="V105" s="38"/>
      <c r="W105" s="38"/>
    </row>
    <row r="106" spans="1:23" x14ac:dyDescent="0.25">
      <c r="A106" s="93">
        <v>222</v>
      </c>
      <c r="B106" s="96" t="s">
        <v>244</v>
      </c>
      <c r="C106" s="11" t="s">
        <v>70</v>
      </c>
      <c r="D106" s="16" t="s">
        <v>5</v>
      </c>
      <c r="E106" s="109">
        <v>26</v>
      </c>
      <c r="F106" s="109">
        <v>156</v>
      </c>
      <c r="G106" s="30" t="s">
        <v>3</v>
      </c>
      <c r="H106" s="16" t="s">
        <v>18</v>
      </c>
      <c r="I106" s="10" t="s">
        <v>248</v>
      </c>
      <c r="K106" s="31"/>
      <c r="N106" s="31"/>
      <c r="Q106" s="38"/>
      <c r="R106" s="38"/>
      <c r="S106" s="38"/>
      <c r="T106" s="38"/>
      <c r="U106" s="38"/>
      <c r="V106" s="38"/>
      <c r="W106" s="38"/>
    </row>
    <row r="107" spans="1:23" x14ac:dyDescent="0.25">
      <c r="A107" s="93">
        <v>223</v>
      </c>
      <c r="B107" s="96" t="s">
        <v>244</v>
      </c>
      <c r="C107" s="11" t="s">
        <v>70</v>
      </c>
      <c r="D107" s="16" t="s">
        <v>5</v>
      </c>
      <c r="E107" s="109">
        <v>18</v>
      </c>
      <c r="F107" s="109">
        <v>160</v>
      </c>
      <c r="G107" s="30" t="s">
        <v>3</v>
      </c>
      <c r="H107" s="16" t="s">
        <v>18</v>
      </c>
      <c r="I107" s="10" t="s">
        <v>248</v>
      </c>
      <c r="K107" s="31"/>
      <c r="N107" s="31"/>
      <c r="Q107" s="38"/>
      <c r="R107" s="38"/>
      <c r="S107" s="38"/>
      <c r="T107" s="38"/>
      <c r="U107" s="38"/>
      <c r="V107" s="38"/>
      <c r="W107" s="38"/>
    </row>
    <row r="108" spans="1:23" x14ac:dyDescent="0.25">
      <c r="A108" s="93">
        <v>224</v>
      </c>
      <c r="B108" s="96" t="s">
        <v>244</v>
      </c>
      <c r="C108" s="11" t="s">
        <v>70</v>
      </c>
      <c r="D108" s="16" t="s">
        <v>5</v>
      </c>
      <c r="E108" s="109">
        <v>17</v>
      </c>
      <c r="F108" s="109">
        <v>170</v>
      </c>
      <c r="G108" s="30" t="s">
        <v>3</v>
      </c>
      <c r="H108" s="16" t="s">
        <v>18</v>
      </c>
      <c r="I108" s="10" t="s">
        <v>248</v>
      </c>
      <c r="K108" s="31"/>
      <c r="N108" s="31"/>
      <c r="Q108" s="38"/>
      <c r="R108" s="38"/>
      <c r="S108" s="38"/>
      <c r="T108" s="38"/>
      <c r="U108" s="38"/>
      <c r="V108" s="38"/>
      <c r="W108" s="38"/>
    </row>
    <row r="109" spans="1:23" x14ac:dyDescent="0.25">
      <c r="A109" s="93">
        <v>225</v>
      </c>
      <c r="B109" s="96" t="s">
        <v>244</v>
      </c>
      <c r="C109" s="11" t="s">
        <v>70</v>
      </c>
      <c r="D109" s="16" t="s">
        <v>5</v>
      </c>
      <c r="E109" s="109">
        <v>32</v>
      </c>
      <c r="F109" s="109">
        <v>183</v>
      </c>
      <c r="G109" s="30" t="s">
        <v>3</v>
      </c>
      <c r="H109" s="16" t="s">
        <v>18</v>
      </c>
      <c r="I109" s="10" t="s">
        <v>248</v>
      </c>
      <c r="K109" s="31"/>
      <c r="N109" s="31"/>
      <c r="Q109" s="38"/>
      <c r="R109" s="38"/>
      <c r="S109" s="38"/>
      <c r="T109" s="38"/>
      <c r="U109" s="38"/>
      <c r="V109" s="38"/>
      <c r="W109" s="38"/>
    </row>
    <row r="110" spans="1:23" x14ac:dyDescent="0.25">
      <c r="A110" s="93">
        <v>226</v>
      </c>
      <c r="B110" s="96" t="s">
        <v>244</v>
      </c>
      <c r="C110" s="11" t="s">
        <v>50</v>
      </c>
      <c r="D110" s="16" t="s">
        <v>5</v>
      </c>
      <c r="E110" s="109">
        <v>0</v>
      </c>
      <c r="F110" s="109">
        <v>187</v>
      </c>
      <c r="G110" s="30" t="s">
        <v>3</v>
      </c>
      <c r="H110" s="16" t="s">
        <v>18</v>
      </c>
      <c r="I110" s="11" t="s">
        <v>278</v>
      </c>
      <c r="K110" s="31"/>
      <c r="N110" s="31"/>
      <c r="Q110" s="38"/>
      <c r="R110" s="38"/>
      <c r="S110" s="38"/>
      <c r="T110" s="38"/>
      <c r="U110" s="38"/>
      <c r="V110" s="38"/>
      <c r="W110" s="38"/>
    </row>
    <row r="111" spans="1:23" x14ac:dyDescent="0.25">
      <c r="A111" s="93">
        <v>227</v>
      </c>
      <c r="B111" s="96" t="s">
        <v>244</v>
      </c>
      <c r="C111" s="11" t="s">
        <v>50</v>
      </c>
      <c r="D111" s="16" t="s">
        <v>5</v>
      </c>
      <c r="E111" s="109">
        <v>0</v>
      </c>
      <c r="F111" s="109">
        <v>26</v>
      </c>
      <c r="G111" s="30" t="s">
        <v>3</v>
      </c>
      <c r="H111" s="16" t="s">
        <v>18</v>
      </c>
      <c r="I111" s="31" t="s">
        <v>249</v>
      </c>
      <c r="K111" s="31"/>
      <c r="N111" s="31"/>
      <c r="Q111" s="38"/>
      <c r="R111" s="38"/>
      <c r="S111" s="38"/>
      <c r="T111" s="38"/>
      <c r="U111" s="38"/>
      <c r="V111" s="38"/>
      <c r="W111" s="38"/>
    </row>
    <row r="112" spans="1:23" x14ac:dyDescent="0.25">
      <c r="A112" s="93">
        <v>228</v>
      </c>
      <c r="B112" s="96" t="s">
        <v>244</v>
      </c>
      <c r="C112" s="11" t="s">
        <v>50</v>
      </c>
      <c r="D112" s="16" t="s">
        <v>5</v>
      </c>
      <c r="E112" s="109">
        <v>0</v>
      </c>
      <c r="F112" s="109">
        <v>179</v>
      </c>
      <c r="G112" s="30" t="s">
        <v>3</v>
      </c>
      <c r="H112" s="16" t="s">
        <v>18</v>
      </c>
      <c r="I112" s="10" t="s">
        <v>248</v>
      </c>
      <c r="K112" s="31"/>
      <c r="Q112" s="38"/>
      <c r="R112" s="38"/>
      <c r="S112" s="38"/>
      <c r="T112" s="38"/>
      <c r="U112" s="38"/>
      <c r="V112" s="38"/>
      <c r="W112" s="38"/>
    </row>
    <row r="113" spans="1:23" x14ac:dyDescent="0.25">
      <c r="A113" s="93">
        <v>229</v>
      </c>
      <c r="B113" s="96" t="s">
        <v>244</v>
      </c>
      <c r="C113" s="11" t="s">
        <v>50</v>
      </c>
      <c r="D113" s="16" t="s">
        <v>5</v>
      </c>
      <c r="E113" s="109">
        <v>0</v>
      </c>
      <c r="F113" s="109">
        <v>177</v>
      </c>
      <c r="G113" s="30" t="s">
        <v>3</v>
      </c>
      <c r="H113" s="16" t="s">
        <v>18</v>
      </c>
      <c r="I113" s="10" t="s">
        <v>248</v>
      </c>
      <c r="K113" s="31"/>
      <c r="N113" s="31"/>
      <c r="Q113" s="38"/>
      <c r="R113" s="38"/>
      <c r="S113" s="38"/>
      <c r="T113" s="38"/>
      <c r="U113" s="38"/>
      <c r="V113" s="38"/>
      <c r="W113" s="38"/>
    </row>
    <row r="114" spans="1:23" x14ac:dyDescent="0.25">
      <c r="A114" s="93">
        <v>230</v>
      </c>
      <c r="B114" s="96" t="s">
        <v>244</v>
      </c>
      <c r="C114" s="11" t="s">
        <v>50</v>
      </c>
      <c r="D114" s="16" t="s">
        <v>5</v>
      </c>
      <c r="E114" s="109">
        <v>0</v>
      </c>
      <c r="F114" s="109">
        <v>167</v>
      </c>
      <c r="G114" s="30" t="s">
        <v>3</v>
      </c>
      <c r="H114" s="16" t="s">
        <v>18</v>
      </c>
      <c r="I114" s="10" t="s">
        <v>248</v>
      </c>
      <c r="K114" s="31"/>
      <c r="N114" s="31"/>
      <c r="Q114" s="38"/>
      <c r="R114" s="38"/>
      <c r="S114" s="38"/>
      <c r="T114" s="38"/>
      <c r="U114" s="38"/>
      <c r="V114" s="38"/>
      <c r="W114" s="38"/>
    </row>
    <row r="115" spans="1:23" x14ac:dyDescent="0.25">
      <c r="A115" s="93">
        <v>231</v>
      </c>
      <c r="B115" s="96" t="s">
        <v>244</v>
      </c>
      <c r="C115" s="11" t="s">
        <v>50</v>
      </c>
      <c r="D115" s="16" t="s">
        <v>5</v>
      </c>
      <c r="E115" s="109">
        <v>0</v>
      </c>
      <c r="F115" s="109">
        <v>167</v>
      </c>
      <c r="G115" s="30" t="s">
        <v>3</v>
      </c>
      <c r="H115" s="16" t="s">
        <v>18</v>
      </c>
      <c r="I115" s="10" t="s">
        <v>248</v>
      </c>
      <c r="K115" s="31"/>
      <c r="N115" s="31"/>
      <c r="Q115" s="38"/>
      <c r="R115" s="38"/>
      <c r="S115" s="38"/>
      <c r="T115" s="38"/>
      <c r="U115" s="38"/>
      <c r="V115" s="38"/>
      <c r="W115" s="38"/>
    </row>
    <row r="116" spans="1:23" x14ac:dyDescent="0.25">
      <c r="A116" s="93">
        <v>232</v>
      </c>
      <c r="B116" s="96" t="s">
        <v>244</v>
      </c>
      <c r="C116" s="11" t="s">
        <v>50</v>
      </c>
      <c r="D116" s="16" t="s">
        <v>5</v>
      </c>
      <c r="E116" s="109">
        <v>0</v>
      </c>
      <c r="F116" s="109">
        <v>31</v>
      </c>
      <c r="G116" s="30" t="s">
        <v>3</v>
      </c>
      <c r="H116" s="16" t="s">
        <v>18</v>
      </c>
      <c r="I116" s="11" t="s">
        <v>249</v>
      </c>
      <c r="K116" s="31"/>
      <c r="N116" s="31"/>
      <c r="Q116" s="38"/>
      <c r="R116" s="38"/>
      <c r="S116" s="38"/>
      <c r="T116" s="38"/>
      <c r="U116" s="38"/>
      <c r="V116" s="38"/>
      <c r="W116" s="38"/>
    </row>
    <row r="117" spans="1:23" x14ac:dyDescent="0.25">
      <c r="A117" s="93" t="s">
        <v>105</v>
      </c>
      <c r="B117" s="96" t="s">
        <v>244</v>
      </c>
      <c r="C117" s="11" t="s">
        <v>50</v>
      </c>
      <c r="D117" s="16" t="s">
        <v>5</v>
      </c>
      <c r="E117" s="109">
        <v>0</v>
      </c>
      <c r="F117" s="109">
        <v>149</v>
      </c>
      <c r="G117" s="30" t="s">
        <v>3</v>
      </c>
      <c r="H117" s="16" t="s">
        <v>18</v>
      </c>
      <c r="I117" s="71" t="s">
        <v>470</v>
      </c>
      <c r="K117" s="31"/>
      <c r="N117" s="31"/>
      <c r="Q117" s="38"/>
      <c r="R117" s="38"/>
      <c r="S117" s="38"/>
      <c r="T117" s="38"/>
      <c r="U117" s="38"/>
      <c r="V117" s="38"/>
      <c r="W117" s="38"/>
    </row>
    <row r="118" spans="1:23" x14ac:dyDescent="0.25">
      <c r="A118" s="93" t="s">
        <v>106</v>
      </c>
      <c r="B118" s="96" t="s">
        <v>244</v>
      </c>
      <c r="C118" s="11" t="s">
        <v>50</v>
      </c>
      <c r="D118" s="16" t="s">
        <v>5</v>
      </c>
      <c r="E118" s="109">
        <v>0</v>
      </c>
      <c r="F118" s="109">
        <v>85</v>
      </c>
      <c r="G118" s="30" t="s">
        <v>3</v>
      </c>
      <c r="H118" s="16" t="s">
        <v>18</v>
      </c>
      <c r="I118" s="71" t="s">
        <v>471</v>
      </c>
      <c r="K118" s="31"/>
      <c r="N118" s="31"/>
      <c r="Q118" s="38"/>
      <c r="R118" s="38"/>
      <c r="S118" s="38"/>
      <c r="T118" s="38"/>
      <c r="U118" s="38"/>
      <c r="V118" s="38"/>
      <c r="W118" s="38"/>
    </row>
    <row r="119" spans="1:23" s="38" customFormat="1" ht="15" customHeight="1" x14ac:dyDescent="0.25">
      <c r="A119" s="84" t="s">
        <v>102</v>
      </c>
      <c r="B119" s="85" t="s">
        <v>250</v>
      </c>
      <c r="C119" s="86" t="s">
        <v>103</v>
      </c>
      <c r="D119" s="87" t="s">
        <v>5</v>
      </c>
      <c r="E119" s="111"/>
      <c r="F119" s="111">
        <v>4096</v>
      </c>
      <c r="G119" s="88" t="s">
        <v>13</v>
      </c>
      <c r="H119" s="87" t="s">
        <v>13</v>
      </c>
      <c r="I119" s="87"/>
      <c r="J119" s="50" t="str">
        <f>IF(G119="No Change","N/A",IF(G119="New Tag Required",Lookup!F:F,IF(G119="Remove Old Tag",Lookup!F:F,IF(G119="N/A","N/A",""))))</f>
        <v>N/A</v>
      </c>
      <c r="K119" s="53"/>
      <c r="L119" s="39"/>
      <c r="M119" s="50" t="str">
        <f>IF(H119="No Change","N/A",IF(H119="New Tag Required",Lookup!F:F,IF(H119="Remove Old Sign",Lookup!F:F,IF(H119="N/A","N/A",""))))</f>
        <v>N/A</v>
      </c>
      <c r="N119" s="53"/>
      <c r="O119" s="39"/>
    </row>
    <row r="120" spans="1:23" s="65" customFormat="1" ht="15" customHeight="1" x14ac:dyDescent="0.25">
      <c r="A120" s="73">
        <v>310</v>
      </c>
      <c r="B120" s="74" t="s">
        <v>250</v>
      </c>
      <c r="C120" s="66" t="s">
        <v>50</v>
      </c>
      <c r="D120" s="16" t="s">
        <v>5</v>
      </c>
      <c r="E120" s="107">
        <v>0</v>
      </c>
      <c r="F120" s="107">
        <v>1656</v>
      </c>
      <c r="G120" s="76" t="s">
        <v>3</v>
      </c>
      <c r="H120" s="75" t="s">
        <v>18</v>
      </c>
      <c r="I120" s="75" t="s">
        <v>280</v>
      </c>
      <c r="J120" s="66"/>
      <c r="K120" s="97"/>
      <c r="L120" s="98"/>
      <c r="M120" s="66"/>
      <c r="N120" s="97"/>
      <c r="O120" s="98"/>
    </row>
    <row r="121" spans="1:23" x14ac:dyDescent="0.25">
      <c r="A121" s="93">
        <v>320</v>
      </c>
      <c r="B121" s="96" t="s">
        <v>250</v>
      </c>
      <c r="C121" s="11" t="s">
        <v>50</v>
      </c>
      <c r="D121" s="87" t="s">
        <v>5</v>
      </c>
      <c r="E121" s="107">
        <v>0</v>
      </c>
      <c r="F121" s="109">
        <v>140</v>
      </c>
      <c r="G121" s="30" t="s">
        <v>3</v>
      </c>
      <c r="H121" s="16" t="s">
        <v>18</v>
      </c>
      <c r="I121" s="11" t="s">
        <v>89</v>
      </c>
      <c r="K121" s="31"/>
      <c r="N121" s="31"/>
      <c r="Q121" s="38"/>
      <c r="R121" s="38"/>
      <c r="S121" s="38"/>
      <c r="T121" s="38"/>
      <c r="U121" s="38"/>
      <c r="V121" s="38"/>
      <c r="W121" s="38"/>
    </row>
    <row r="122" spans="1:23" ht="15" customHeight="1" x14ac:dyDescent="0.25">
      <c r="A122" s="93">
        <v>321</v>
      </c>
      <c r="B122" s="96" t="s">
        <v>250</v>
      </c>
      <c r="C122" s="66" t="s">
        <v>50</v>
      </c>
      <c r="D122" s="16" t="s">
        <v>5</v>
      </c>
      <c r="E122" s="107">
        <v>0</v>
      </c>
      <c r="F122" s="109">
        <v>331</v>
      </c>
      <c r="G122" s="76" t="s">
        <v>3</v>
      </c>
      <c r="H122" s="75" t="s">
        <v>18</v>
      </c>
      <c r="I122" s="10" t="s">
        <v>358</v>
      </c>
      <c r="K122" s="31"/>
      <c r="N122" s="31"/>
      <c r="Q122" s="38"/>
      <c r="R122" s="38"/>
      <c r="S122" s="38"/>
      <c r="T122" s="38"/>
      <c r="U122" s="38"/>
      <c r="V122" s="38"/>
      <c r="W122" s="38"/>
    </row>
    <row r="123" spans="1:23" x14ac:dyDescent="0.25">
      <c r="A123" s="93">
        <v>322</v>
      </c>
      <c r="B123" s="96" t="s">
        <v>250</v>
      </c>
      <c r="C123" s="66" t="s">
        <v>50</v>
      </c>
      <c r="D123" s="16" t="s">
        <v>5</v>
      </c>
      <c r="E123" s="107">
        <v>0</v>
      </c>
      <c r="F123" s="109">
        <v>179</v>
      </c>
      <c r="G123" s="76" t="s">
        <v>3</v>
      </c>
      <c r="H123" s="75" t="s">
        <v>18</v>
      </c>
      <c r="I123" s="10" t="s">
        <v>248</v>
      </c>
      <c r="K123" s="31"/>
      <c r="N123" s="31"/>
      <c r="Q123" s="38"/>
      <c r="R123" s="38"/>
      <c r="S123" s="38"/>
      <c r="T123" s="38"/>
      <c r="U123" s="38"/>
      <c r="V123" s="38"/>
      <c r="W123" s="38"/>
    </row>
    <row r="124" spans="1:23" x14ac:dyDescent="0.25">
      <c r="A124" s="93">
        <v>323</v>
      </c>
      <c r="B124" s="96" t="s">
        <v>250</v>
      </c>
      <c r="C124" s="11" t="s">
        <v>50</v>
      </c>
      <c r="D124" s="87" t="s">
        <v>5</v>
      </c>
      <c r="E124" s="107">
        <v>0</v>
      </c>
      <c r="F124" s="109">
        <v>35</v>
      </c>
      <c r="G124" s="30" t="s">
        <v>3</v>
      </c>
      <c r="H124" s="16" t="s">
        <v>18</v>
      </c>
      <c r="I124" s="11" t="s">
        <v>249</v>
      </c>
      <c r="K124" s="31"/>
      <c r="N124" s="31"/>
      <c r="Q124" s="38"/>
      <c r="R124" s="38"/>
      <c r="S124" s="38"/>
      <c r="T124" s="38"/>
      <c r="U124" s="38"/>
      <c r="V124" s="38"/>
      <c r="W124" s="38"/>
    </row>
    <row r="125" spans="1:23" x14ac:dyDescent="0.25">
      <c r="A125" s="93">
        <v>325</v>
      </c>
      <c r="B125" s="96" t="s">
        <v>250</v>
      </c>
      <c r="C125" s="66" t="s">
        <v>50</v>
      </c>
      <c r="D125" s="16" t="s">
        <v>5</v>
      </c>
      <c r="E125" s="107">
        <v>0</v>
      </c>
      <c r="F125" s="109">
        <v>83</v>
      </c>
      <c r="G125" s="76" t="s">
        <v>3</v>
      </c>
      <c r="H125" s="75" t="s">
        <v>18</v>
      </c>
      <c r="I125" s="11" t="s">
        <v>249</v>
      </c>
      <c r="K125" s="31"/>
      <c r="N125" s="31"/>
      <c r="Q125" s="38"/>
      <c r="R125" s="38"/>
      <c r="S125" s="38"/>
      <c r="T125" s="38"/>
      <c r="U125" s="38"/>
      <c r="V125" s="38"/>
      <c r="W125" s="38"/>
    </row>
    <row r="126" spans="1:23" x14ac:dyDescent="0.25">
      <c r="A126" s="93">
        <v>326</v>
      </c>
      <c r="B126" s="96" t="s">
        <v>250</v>
      </c>
      <c r="C126" s="11" t="s">
        <v>50</v>
      </c>
      <c r="D126" s="87" t="s">
        <v>5</v>
      </c>
      <c r="E126" s="107">
        <v>0</v>
      </c>
      <c r="F126" s="109">
        <v>175</v>
      </c>
      <c r="G126" s="30" t="s">
        <v>3</v>
      </c>
      <c r="H126" s="16" t="s">
        <v>18</v>
      </c>
      <c r="I126" s="11" t="s">
        <v>279</v>
      </c>
      <c r="K126" s="31"/>
      <c r="N126" s="31"/>
      <c r="Q126" s="38"/>
      <c r="R126" s="38"/>
      <c r="S126" s="38"/>
      <c r="T126" s="38"/>
      <c r="U126" s="38"/>
      <c r="V126" s="38"/>
      <c r="W126" s="38"/>
    </row>
    <row r="127" spans="1:23" x14ac:dyDescent="0.25">
      <c r="A127" s="93">
        <v>327</v>
      </c>
      <c r="B127" s="96" t="s">
        <v>250</v>
      </c>
      <c r="C127" s="66" t="s">
        <v>50</v>
      </c>
      <c r="D127" s="16" t="s">
        <v>5</v>
      </c>
      <c r="E127" s="107">
        <v>0</v>
      </c>
      <c r="F127" s="109">
        <v>129</v>
      </c>
      <c r="G127" s="76" t="s">
        <v>3</v>
      </c>
      <c r="H127" s="75" t="s">
        <v>18</v>
      </c>
      <c r="I127" s="11" t="s">
        <v>249</v>
      </c>
      <c r="K127" s="31"/>
      <c r="N127" s="31"/>
      <c r="Q127" s="38"/>
      <c r="R127" s="38"/>
      <c r="S127" s="38"/>
      <c r="T127" s="38"/>
      <c r="U127" s="38"/>
      <c r="V127" s="38"/>
      <c r="W127" s="38"/>
    </row>
    <row r="128" spans="1:23" x14ac:dyDescent="0.25">
      <c r="A128" s="93">
        <v>329</v>
      </c>
      <c r="B128" s="96" t="s">
        <v>250</v>
      </c>
      <c r="C128" s="11" t="s">
        <v>50</v>
      </c>
      <c r="D128" s="87" t="s">
        <v>5</v>
      </c>
      <c r="E128" s="107">
        <v>0</v>
      </c>
      <c r="F128" s="109">
        <v>166</v>
      </c>
      <c r="G128" s="30" t="s">
        <v>3</v>
      </c>
      <c r="H128" s="16" t="s">
        <v>18</v>
      </c>
      <c r="I128" s="10" t="s">
        <v>248</v>
      </c>
      <c r="K128" s="31"/>
      <c r="N128" s="31"/>
      <c r="Q128" s="38"/>
      <c r="R128" s="38"/>
      <c r="S128" s="38"/>
      <c r="T128" s="38"/>
      <c r="U128" s="38"/>
      <c r="V128" s="38"/>
      <c r="W128" s="38"/>
    </row>
    <row r="129" spans="1:23" x14ac:dyDescent="0.25">
      <c r="A129" s="93">
        <v>330</v>
      </c>
      <c r="B129" s="96" t="s">
        <v>250</v>
      </c>
      <c r="C129" s="66" t="s">
        <v>50</v>
      </c>
      <c r="D129" s="16" t="s">
        <v>5</v>
      </c>
      <c r="E129" s="107">
        <v>0</v>
      </c>
      <c r="F129" s="109">
        <v>167</v>
      </c>
      <c r="G129" s="76" t="s">
        <v>3</v>
      </c>
      <c r="H129" s="75" t="s">
        <v>18</v>
      </c>
      <c r="I129" s="10" t="s">
        <v>248</v>
      </c>
      <c r="K129" s="31"/>
      <c r="N129" s="31"/>
      <c r="Q129" s="38"/>
      <c r="R129" s="38"/>
      <c r="S129" s="38"/>
      <c r="T129" s="38"/>
      <c r="U129" s="38"/>
      <c r="V129" s="38"/>
      <c r="W129" s="38"/>
    </row>
    <row r="130" spans="1:23" x14ac:dyDescent="0.25">
      <c r="A130" s="93" t="s">
        <v>105</v>
      </c>
      <c r="B130" s="96" t="s">
        <v>250</v>
      </c>
      <c r="C130" s="11" t="s">
        <v>50</v>
      </c>
      <c r="D130" s="16" t="s">
        <v>5</v>
      </c>
      <c r="E130" s="109">
        <v>0</v>
      </c>
      <c r="F130" s="109">
        <v>115</v>
      </c>
      <c r="G130" s="30" t="s">
        <v>3</v>
      </c>
      <c r="H130" s="16" t="s">
        <v>18</v>
      </c>
      <c r="I130" s="71" t="s">
        <v>472</v>
      </c>
      <c r="K130" s="31"/>
      <c r="N130" s="31"/>
      <c r="Q130" s="38"/>
      <c r="R130" s="38"/>
      <c r="S130" s="38"/>
      <c r="T130" s="38"/>
      <c r="U130" s="38"/>
      <c r="V130" s="38"/>
      <c r="W130" s="38"/>
    </row>
    <row r="131" spans="1:23" ht="15.75" thickBot="1" x14ac:dyDescent="0.3">
      <c r="A131" s="93"/>
      <c r="B131" s="96"/>
      <c r="C131" s="11"/>
      <c r="E131" s="109"/>
      <c r="F131" s="109"/>
      <c r="G131" s="30"/>
      <c r="K131" s="31"/>
      <c r="N131" s="31"/>
      <c r="Q131" s="38"/>
      <c r="R131" s="38"/>
      <c r="S131" s="38"/>
      <c r="T131" s="38"/>
      <c r="U131" s="38"/>
      <c r="V131" s="38"/>
      <c r="W131" s="38"/>
    </row>
    <row r="132" spans="1:23" ht="45" x14ac:dyDescent="0.25">
      <c r="A132" s="93"/>
      <c r="C132" s="11"/>
      <c r="E132" s="109"/>
      <c r="F132" s="109"/>
      <c r="G132" s="61" t="s">
        <v>45</v>
      </c>
      <c r="H132" s="62" t="s">
        <v>46</v>
      </c>
      <c r="J132" s="63" t="s">
        <v>40</v>
      </c>
      <c r="K132" s="10"/>
      <c r="L132" s="10"/>
      <c r="M132" s="63" t="s">
        <v>41</v>
      </c>
      <c r="Q132" s="38"/>
      <c r="R132" s="38"/>
      <c r="S132" s="38"/>
      <c r="T132" s="38"/>
      <c r="U132" s="38"/>
      <c r="V132" s="38"/>
      <c r="W132" s="38"/>
    </row>
    <row r="133" spans="1:23" ht="15.75" thickBot="1" x14ac:dyDescent="0.3">
      <c r="A133" s="92"/>
      <c r="C133" s="11"/>
      <c r="E133" s="109"/>
      <c r="F133" s="109"/>
      <c r="G133" s="14">
        <f>COUNTIF(G6:G132,"New Tag Required")</f>
        <v>104</v>
      </c>
      <c r="H133" s="13">
        <f>COUNTIF(H6:H132,"New Sign Required")</f>
        <v>104</v>
      </c>
      <c r="J133" s="12">
        <f>COUNTIF(J6:J132,"Installed")</f>
        <v>0</v>
      </c>
      <c r="K133" s="10"/>
      <c r="L133" s="10"/>
      <c r="M133" s="12">
        <f>COUNTIF(M6:M132,"Installed")</f>
        <v>0</v>
      </c>
      <c r="Q133" s="38"/>
      <c r="R133" s="38"/>
      <c r="S133" s="38"/>
      <c r="T133" s="38"/>
      <c r="U133" s="38"/>
      <c r="V133" s="38"/>
      <c r="W133" s="38"/>
    </row>
    <row r="134" spans="1:23" x14ac:dyDescent="0.25">
      <c r="A134" s="92"/>
      <c r="C134" s="11"/>
      <c r="E134" s="109"/>
      <c r="F134" s="109"/>
      <c r="G134" s="30"/>
      <c r="Q134" s="38"/>
      <c r="R134" s="38"/>
      <c r="S134" s="38"/>
      <c r="T134" s="38"/>
      <c r="U134" s="38"/>
      <c r="V134" s="38"/>
      <c r="W134" s="38"/>
    </row>
    <row r="135" spans="1:23" x14ac:dyDescent="0.25">
      <c r="A135" s="92"/>
      <c r="C135" s="11"/>
      <c r="E135" s="109"/>
      <c r="F135" s="109"/>
      <c r="G135" s="30"/>
      <c r="Q135" s="38"/>
      <c r="R135" s="38"/>
      <c r="S135" s="38"/>
      <c r="T135" s="38"/>
      <c r="U135" s="38"/>
      <c r="V135" s="38"/>
      <c r="W135" s="38"/>
    </row>
    <row r="136" spans="1:23" ht="14.25" customHeight="1" x14ac:dyDescent="0.25">
      <c r="A136" s="92"/>
      <c r="C136" s="11"/>
      <c r="E136" s="109"/>
      <c r="F136" s="109"/>
      <c r="G136" s="30"/>
      <c r="Q136" s="38"/>
      <c r="R136" s="38"/>
      <c r="S136" s="38"/>
      <c r="T136" s="38"/>
      <c r="U136" s="38"/>
      <c r="V136" s="38"/>
      <c r="W136" s="38"/>
    </row>
    <row r="137" spans="1:23" x14ac:dyDescent="0.25">
      <c r="A137" s="92"/>
      <c r="C137" s="11"/>
      <c r="E137" s="109"/>
      <c r="F137" s="109"/>
      <c r="G137" s="30"/>
      <c r="Q137" s="38"/>
      <c r="R137" s="38"/>
      <c r="S137" s="38"/>
      <c r="T137" s="38"/>
      <c r="U137" s="38"/>
      <c r="V137" s="38"/>
      <c r="W137" s="38"/>
    </row>
    <row r="138" spans="1:23" x14ac:dyDescent="0.25">
      <c r="A138" s="92"/>
      <c r="C138" s="11"/>
      <c r="E138" s="109"/>
      <c r="F138" s="109"/>
      <c r="G138" s="30"/>
      <c r="Q138" s="38"/>
      <c r="R138" s="38"/>
      <c r="S138" s="38"/>
      <c r="T138" s="38"/>
      <c r="U138" s="38"/>
      <c r="V138" s="38"/>
      <c r="W138" s="38"/>
    </row>
    <row r="139" spans="1:23" x14ac:dyDescent="0.25">
      <c r="A139" s="47"/>
      <c r="C139" s="11"/>
      <c r="E139" s="109"/>
      <c r="F139" s="109"/>
      <c r="G139" s="30"/>
      <c r="Q139" s="38"/>
      <c r="R139" s="38"/>
      <c r="S139" s="38"/>
      <c r="T139" s="38"/>
      <c r="U139" s="38"/>
      <c r="V139" s="38"/>
      <c r="W139" s="38"/>
    </row>
    <row r="140" spans="1:23" x14ac:dyDescent="0.25">
      <c r="A140" s="47"/>
      <c r="C140" s="11"/>
      <c r="E140" s="109"/>
      <c r="F140" s="109"/>
      <c r="G140" s="30"/>
      <c r="Q140" s="38"/>
      <c r="R140" s="38"/>
      <c r="S140" s="38"/>
      <c r="T140" s="38"/>
      <c r="U140" s="38"/>
      <c r="V140" s="38"/>
      <c r="W140" s="38"/>
    </row>
    <row r="141" spans="1:23" x14ac:dyDescent="0.25">
      <c r="A141" s="48"/>
      <c r="C141" s="11"/>
      <c r="E141" s="109"/>
      <c r="F141" s="114"/>
      <c r="G141" s="30"/>
      <c r="Q141" s="38"/>
      <c r="R141" s="38"/>
      <c r="S141" s="38"/>
      <c r="T141" s="38"/>
      <c r="U141" s="38"/>
      <c r="V141" s="38"/>
      <c r="W141" s="38"/>
    </row>
    <row r="142" spans="1:23" x14ac:dyDescent="0.25">
      <c r="A142" s="48"/>
      <c r="C142" s="11"/>
      <c r="E142" s="109"/>
      <c r="F142" s="114"/>
      <c r="G142" s="30"/>
      <c r="Q142" s="38"/>
      <c r="R142" s="38"/>
      <c r="S142" s="38"/>
      <c r="T142" s="38"/>
      <c r="U142" s="38"/>
      <c r="V142" s="38"/>
      <c r="W142" s="38"/>
    </row>
    <row r="143" spans="1:23" x14ac:dyDescent="0.25">
      <c r="A143" s="48"/>
      <c r="C143" s="11"/>
      <c r="E143" s="109"/>
      <c r="F143" s="115"/>
      <c r="G143" s="30"/>
      <c r="Q143" s="38"/>
      <c r="R143" s="38"/>
      <c r="S143" s="38"/>
      <c r="T143" s="38"/>
      <c r="U143" s="38"/>
      <c r="V143" s="38"/>
      <c r="W143" s="38"/>
    </row>
    <row r="144" spans="1:23" x14ac:dyDescent="0.25">
      <c r="A144" s="47"/>
      <c r="C144" s="11"/>
      <c r="E144" s="109"/>
      <c r="F144" s="114"/>
      <c r="G144" s="30"/>
      <c r="Q144" s="38"/>
      <c r="R144" s="38"/>
      <c r="S144" s="38"/>
      <c r="T144" s="38"/>
      <c r="U144" s="38"/>
      <c r="V144" s="38"/>
      <c r="W144" s="38"/>
    </row>
    <row r="145" spans="1:23" x14ac:dyDescent="0.25">
      <c r="A145" s="47"/>
      <c r="C145" s="11"/>
      <c r="E145" s="109"/>
      <c r="F145" s="114"/>
      <c r="G145" s="30"/>
      <c r="Q145" s="38"/>
      <c r="R145" s="38"/>
      <c r="S145" s="38"/>
      <c r="T145" s="38"/>
      <c r="U145" s="38"/>
      <c r="V145" s="38"/>
      <c r="W145" s="38"/>
    </row>
    <row r="146" spans="1:23" x14ac:dyDescent="0.25">
      <c r="A146" s="49"/>
      <c r="C146" s="11"/>
      <c r="E146" s="109"/>
      <c r="F146" s="109"/>
      <c r="G146" s="30"/>
    </row>
    <row r="147" spans="1:23" x14ac:dyDescent="0.25">
      <c r="A147" s="49"/>
      <c r="C147" s="11"/>
      <c r="E147" s="109"/>
      <c r="F147" s="109"/>
      <c r="G147" s="30"/>
    </row>
    <row r="148" spans="1:23" x14ac:dyDescent="0.25">
      <c r="A148" s="49"/>
      <c r="C148" s="11"/>
      <c r="E148" s="109"/>
      <c r="F148" s="109"/>
      <c r="G148" s="30"/>
    </row>
    <row r="149" spans="1:23" x14ac:dyDescent="0.25">
      <c r="A149" s="49"/>
      <c r="C149" s="11"/>
      <c r="E149" s="109"/>
      <c r="F149" s="109"/>
      <c r="G149" s="30"/>
    </row>
    <row r="150" spans="1:23" x14ac:dyDescent="0.25">
      <c r="A150" s="49"/>
      <c r="C150" s="11"/>
      <c r="E150" s="109"/>
      <c r="F150" s="109"/>
      <c r="G150" s="30"/>
    </row>
    <row r="151" spans="1:23" x14ac:dyDescent="0.25">
      <c r="A151" s="49"/>
      <c r="C151" s="11"/>
      <c r="E151" s="109"/>
      <c r="F151" s="109"/>
      <c r="G151" s="30"/>
    </row>
    <row r="152" spans="1:23" x14ac:dyDescent="0.25">
      <c r="A152" s="49"/>
      <c r="C152" s="11"/>
      <c r="E152" s="109"/>
      <c r="F152" s="109"/>
      <c r="G152" s="30"/>
    </row>
    <row r="153" spans="1:23" x14ac:dyDescent="0.25">
      <c r="A153" s="47"/>
      <c r="C153" s="11"/>
      <c r="E153" s="109"/>
      <c r="F153" s="109"/>
      <c r="G153" s="30"/>
    </row>
    <row r="154" spans="1:23" x14ac:dyDescent="0.25">
      <c r="A154" s="47"/>
      <c r="C154" s="11"/>
      <c r="E154" s="108"/>
      <c r="F154" s="108"/>
    </row>
    <row r="155" spans="1:23" x14ac:dyDescent="0.25">
      <c r="C155" s="11"/>
      <c r="E155" s="108"/>
      <c r="F155" s="108"/>
    </row>
    <row r="156" spans="1:23" x14ac:dyDescent="0.25">
      <c r="C156" s="11"/>
      <c r="E156" s="108"/>
      <c r="F156" s="108"/>
    </row>
    <row r="157" spans="1:23" x14ac:dyDescent="0.25">
      <c r="C157" s="11"/>
      <c r="E157" s="108"/>
      <c r="F157" s="108"/>
    </row>
    <row r="158" spans="1:23" x14ac:dyDescent="0.25">
      <c r="C158" s="11"/>
      <c r="E158" s="108"/>
      <c r="F158" s="108"/>
    </row>
    <row r="159" spans="1:23" x14ac:dyDescent="0.25">
      <c r="C159" s="11"/>
      <c r="E159" s="108"/>
      <c r="F159" s="108"/>
    </row>
    <row r="160" spans="1:23" x14ac:dyDescent="0.25">
      <c r="C160" s="11"/>
      <c r="E160" s="108"/>
      <c r="F160" s="108"/>
    </row>
    <row r="161" spans="3:6" x14ac:dyDescent="0.25">
      <c r="C161" s="11"/>
      <c r="E161" s="108"/>
      <c r="F161" s="108"/>
    </row>
    <row r="162" spans="3:6" x14ac:dyDescent="0.25">
      <c r="C162" s="11"/>
      <c r="E162" s="108"/>
      <c r="F162" s="108"/>
    </row>
    <row r="163" spans="3:6" x14ac:dyDescent="0.25">
      <c r="C163" s="11"/>
      <c r="E163" s="108"/>
      <c r="F163" s="108"/>
    </row>
    <row r="164" spans="3:6" x14ac:dyDescent="0.25">
      <c r="C164" s="11"/>
      <c r="E164" s="108"/>
      <c r="F164" s="108"/>
    </row>
    <row r="165" spans="3:6" x14ac:dyDescent="0.25">
      <c r="C165" s="11"/>
      <c r="E165" s="108"/>
      <c r="F165" s="108"/>
    </row>
    <row r="166" spans="3:6" x14ac:dyDescent="0.25">
      <c r="C166" s="11"/>
      <c r="E166" s="108"/>
      <c r="F166" s="108"/>
    </row>
    <row r="167" spans="3:6" x14ac:dyDescent="0.25">
      <c r="C167" s="11"/>
      <c r="E167" s="108"/>
      <c r="F167" s="108"/>
    </row>
    <row r="168" spans="3:6" x14ac:dyDescent="0.25">
      <c r="C168" s="11"/>
      <c r="E168" s="108"/>
      <c r="F168" s="108"/>
    </row>
    <row r="169" spans="3:6" x14ac:dyDescent="0.25">
      <c r="C169" s="11"/>
      <c r="E169" s="108"/>
      <c r="F169" s="108"/>
    </row>
    <row r="170" spans="3:6" x14ac:dyDescent="0.25">
      <c r="C170" s="11"/>
      <c r="E170" s="105"/>
      <c r="F170" s="105"/>
    </row>
    <row r="171" spans="3:6" x14ac:dyDescent="0.25">
      <c r="C171" s="11"/>
      <c r="E171" s="105"/>
      <c r="F171" s="105"/>
    </row>
    <row r="172" spans="3:6" x14ac:dyDescent="0.25">
      <c r="C172" s="11"/>
      <c r="E172" s="105"/>
      <c r="F172" s="105"/>
    </row>
    <row r="173" spans="3:6" x14ac:dyDescent="0.25">
      <c r="C173" s="11"/>
      <c r="E173" s="105"/>
      <c r="F173" s="105"/>
    </row>
    <row r="174" spans="3:6" x14ac:dyDescent="0.25">
      <c r="C174" s="11"/>
      <c r="E174" s="105"/>
      <c r="F174" s="105"/>
    </row>
    <row r="175" spans="3:6" x14ac:dyDescent="0.25">
      <c r="C175" s="11"/>
      <c r="E175" s="105"/>
      <c r="F175" s="105"/>
    </row>
    <row r="176" spans="3:6" x14ac:dyDescent="0.25">
      <c r="C176" s="11"/>
      <c r="E176" s="105"/>
      <c r="F176" s="105"/>
    </row>
    <row r="177" spans="3:6" x14ac:dyDescent="0.25">
      <c r="C177" s="11"/>
      <c r="E177" s="105"/>
      <c r="F177" s="105"/>
    </row>
    <row r="178" spans="3:6" x14ac:dyDescent="0.25">
      <c r="C178" s="11"/>
      <c r="E178" s="105"/>
      <c r="F178" s="105"/>
    </row>
    <row r="179" spans="3:6" x14ac:dyDescent="0.25">
      <c r="C179" s="11"/>
      <c r="E179" s="105"/>
      <c r="F179" s="105"/>
    </row>
    <row r="180" spans="3:6" x14ac:dyDescent="0.25">
      <c r="C180" s="11"/>
      <c r="E180" s="105"/>
      <c r="F180" s="105"/>
    </row>
    <row r="181" spans="3:6" x14ac:dyDescent="0.25">
      <c r="C181" s="11"/>
      <c r="E181" s="105"/>
      <c r="F181" s="105"/>
    </row>
    <row r="182" spans="3:6" x14ac:dyDescent="0.25">
      <c r="C182" s="11"/>
      <c r="E182" s="105"/>
      <c r="F182" s="105"/>
    </row>
    <row r="183" spans="3:6" x14ac:dyDescent="0.25">
      <c r="E183" s="105"/>
      <c r="F183" s="105"/>
    </row>
    <row r="184" spans="3:6" x14ac:dyDescent="0.25">
      <c r="E184" s="105"/>
      <c r="F184" s="105"/>
    </row>
    <row r="185" spans="3:6" x14ac:dyDescent="0.25">
      <c r="E185" s="105"/>
      <c r="F185" s="105"/>
    </row>
    <row r="186" spans="3:6" x14ac:dyDescent="0.25">
      <c r="E186" s="105"/>
      <c r="F186" s="105"/>
    </row>
    <row r="187" spans="3:6" x14ac:dyDescent="0.25">
      <c r="E187" s="105"/>
      <c r="F187" s="105"/>
    </row>
    <row r="188" spans="3:6" x14ac:dyDescent="0.25">
      <c r="E188" s="105"/>
      <c r="F188" s="105"/>
    </row>
    <row r="189" spans="3:6" x14ac:dyDescent="0.25">
      <c r="E189" s="105"/>
      <c r="F189" s="105"/>
    </row>
    <row r="190" spans="3:6" x14ac:dyDescent="0.25">
      <c r="E190" s="105"/>
      <c r="F190" s="105"/>
    </row>
    <row r="299" spans="3:3" x14ac:dyDescent="0.25">
      <c r="C29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138:G152 G6 G68:G78 G121 G124 G126 G128 G130:G131 G42:G64 G81:G118 G16 G8:G14 G18:G33">
    <cfRule type="containsText" dxfId="159" priority="295" operator="containsText" text="New Tag Required">
      <formula>NOT(ISERROR(SEARCH("New Tag Required",G6)))</formula>
    </cfRule>
  </conditionalFormatting>
  <conditionalFormatting sqref="D6 D32:D33 D68:D78 D81:D83 D85:D87 D89:D91 D93:D95 D97:D99 D120 D122:D123 D125 D127 D129:D198 D9:D11 D42 D39:D40 D45:D61 D101:D118 D18">
    <cfRule type="containsText" dxfId="158" priority="294" operator="containsText" text="Yes">
      <formula>NOT(ISERROR(SEARCH("Yes",D6)))</formula>
    </cfRule>
  </conditionalFormatting>
  <conditionalFormatting sqref="H138:H198 H299:H520 H6 H68:H78 H121 H124 H126 H128 H130:H131 H42:H64 H81:H118 H16 H8:H14 H18:H33">
    <cfRule type="containsText" dxfId="157" priority="282" operator="containsText" text="New Sign Required">
      <formula>NOT(ISERROR(SEARCH("New Sign Required",H6)))</formula>
    </cfRule>
  </conditionalFormatting>
  <conditionalFormatting sqref="G138:G198 G6:H6 G68:H78 G121:H121 G124:H124 G126:H126 G128:H128 G130:H131 G42:H64 G81:H118 G16:H16 G8:H14 G18:H33">
    <cfRule type="containsText" dxfId="156" priority="281" operator="containsText" text="Action Required">
      <formula>NOT(ISERROR(SEARCH("Action Required",G6)))</formula>
    </cfRule>
  </conditionalFormatting>
  <conditionalFormatting sqref="H138:H198">
    <cfRule type="containsText" dxfId="155" priority="280" operator="containsText" text="Action Required">
      <formula>NOT(ISERROR(SEARCH("Action Required",H138)))</formula>
    </cfRule>
  </conditionalFormatting>
  <conditionalFormatting sqref="G134:G137">
    <cfRule type="containsText" dxfId="154" priority="222" operator="containsText" text="New Tag Required">
      <formula>NOT(ISERROR(SEARCH("New Tag Required",G134)))</formula>
    </cfRule>
  </conditionalFormatting>
  <conditionalFormatting sqref="H134:H137">
    <cfRule type="containsText" dxfId="153" priority="220" operator="containsText" text="New Sign Required">
      <formula>NOT(ISERROR(SEARCH("New Sign Required",H134)))</formula>
    </cfRule>
  </conditionalFormatting>
  <conditionalFormatting sqref="G134:G137">
    <cfRule type="containsText" dxfId="152" priority="219" operator="containsText" text="Action Required">
      <formula>NOT(ISERROR(SEARCH("Action Required",G134)))</formula>
    </cfRule>
  </conditionalFormatting>
  <conditionalFormatting sqref="H134:H137">
    <cfRule type="containsText" dxfId="151" priority="218" operator="containsText" text="Action Required">
      <formula>NOT(ISERROR(SEARCH("Action Required",H134)))</formula>
    </cfRule>
  </conditionalFormatting>
  <conditionalFormatting sqref="D6">
    <cfRule type="containsText" dxfId="150" priority="216" operator="containsText" text="Yes">
      <formula>NOT(ISERROR(SEARCH("Yes",D6)))</formula>
    </cfRule>
  </conditionalFormatting>
  <conditionalFormatting sqref="D199:D298">
    <cfRule type="containsText" dxfId="149" priority="214" operator="containsText" text="Yes">
      <formula>NOT(ISERROR(SEARCH("Yes",D199)))</formula>
    </cfRule>
  </conditionalFormatting>
  <conditionalFormatting sqref="H199:H298">
    <cfRule type="containsText" dxfId="148" priority="213" operator="containsText" text="New Sign Required">
      <formula>NOT(ISERROR(SEARCH("New Sign Required",H199)))</formula>
    </cfRule>
  </conditionalFormatting>
  <conditionalFormatting sqref="G199:G298">
    <cfRule type="containsText" dxfId="147" priority="212" operator="containsText" text="Action Required">
      <formula>NOT(ISERROR(SEARCH("Action Required",G199)))</formula>
    </cfRule>
  </conditionalFormatting>
  <conditionalFormatting sqref="H199:H298">
    <cfRule type="containsText" dxfId="146" priority="211" operator="containsText" text="Action Required">
      <formula>NOT(ISERROR(SEARCH("Action Required",H199)))</formula>
    </cfRule>
  </conditionalFormatting>
  <conditionalFormatting sqref="D8">
    <cfRule type="containsText" dxfId="145" priority="197" operator="containsText" text="Yes">
      <formula>NOT(ISERROR(SEARCH("Yes",D8)))</formula>
    </cfRule>
  </conditionalFormatting>
  <conditionalFormatting sqref="J2:N2">
    <cfRule type="cellIs" dxfId="144" priority="188" operator="notEqual">
      <formula>0</formula>
    </cfRule>
  </conditionalFormatting>
  <conditionalFormatting sqref="J6:J16 J18:J61">
    <cfRule type="cellIs" dxfId="143" priority="187" operator="equal">
      <formula>0</formula>
    </cfRule>
  </conditionalFormatting>
  <conditionalFormatting sqref="M6:M16 M18:M61">
    <cfRule type="cellIs" dxfId="142" priority="186" operator="equal">
      <formula>0</formula>
    </cfRule>
  </conditionalFormatting>
  <conditionalFormatting sqref="J6:J16 M6:M16 M18:M61 J18:J61">
    <cfRule type="cellIs" dxfId="141" priority="183" operator="equal">
      <formula>"In Progress"</formula>
    </cfRule>
    <cfRule type="cellIs" dxfId="140" priority="184" operator="equal">
      <formula>"Log Issues"</formula>
    </cfRule>
    <cfRule type="cellIs" dxfId="139" priority="185" operator="equal">
      <formula>"N/A"</formula>
    </cfRule>
  </conditionalFormatting>
  <conditionalFormatting sqref="K27:L27 K33:L35 K6:K32">
    <cfRule type="expression" dxfId="138" priority="182">
      <formula>$J6="Log Issues"</formula>
    </cfRule>
  </conditionalFormatting>
  <conditionalFormatting sqref="N6:N35">
    <cfRule type="expression" dxfId="137" priority="181">
      <formula>$M6="Log Issues"</formula>
    </cfRule>
  </conditionalFormatting>
  <conditionalFormatting sqref="H1:H4 H6 H68:H78 H121 H124 H126 H128 H130:H1048576 H42:H64 H81:H118 H16 H8:H14 H18:H33">
    <cfRule type="containsText" dxfId="136" priority="175" operator="containsText" text="Remove Old Sign">
      <formula>NOT(ISERROR(SEARCH("Remove Old Sign",H1)))</formula>
    </cfRule>
    <cfRule type="containsText" dxfId="135" priority="176" operator="containsText" text="Move Sign to New Location">
      <formula>NOT(ISERROR(SEARCH("Move Sign to New Location",H1)))</formula>
    </cfRule>
  </conditionalFormatting>
  <conditionalFormatting sqref="G1:G4 G6 G68:G78 G121 G124 G126 G128 G130:G1048576 G42:G64 G81:G118 G16 G8:G14 G18:G33">
    <cfRule type="containsText" dxfId="134" priority="174" operator="containsText" text="Remove Old Tag">
      <formula>NOT(ISERROR(SEARCH("Remove Old Tag",G1)))</formula>
    </cfRule>
  </conditionalFormatting>
  <conditionalFormatting sqref="D24">
    <cfRule type="containsText" dxfId="133" priority="166" operator="containsText" text="Yes">
      <formula>NOT(ISERROR(SEARCH("Yes",D24)))</formula>
    </cfRule>
  </conditionalFormatting>
  <conditionalFormatting sqref="D16">
    <cfRule type="containsText" dxfId="132" priority="172" operator="containsText" text="Yes">
      <formula>NOT(ISERROR(SEARCH("Yes",D16)))</formula>
    </cfRule>
  </conditionalFormatting>
  <conditionalFormatting sqref="D20">
    <cfRule type="containsText" dxfId="131" priority="170" operator="containsText" text="Yes">
      <formula>NOT(ISERROR(SEARCH("Yes",D20)))</formula>
    </cfRule>
  </conditionalFormatting>
  <conditionalFormatting sqref="D21">
    <cfRule type="containsText" dxfId="130" priority="169" operator="containsText" text="Yes">
      <formula>NOT(ISERROR(SEARCH("Yes",D21)))</formula>
    </cfRule>
  </conditionalFormatting>
  <conditionalFormatting sqref="D22">
    <cfRule type="containsText" dxfId="129" priority="168" operator="containsText" text="Yes">
      <formula>NOT(ISERROR(SEARCH("Yes",D22)))</formula>
    </cfRule>
  </conditionalFormatting>
  <conditionalFormatting sqref="D23">
    <cfRule type="containsText" dxfId="128" priority="167" operator="containsText" text="Yes">
      <formula>NOT(ISERROR(SEARCH("Yes",D23)))</formula>
    </cfRule>
  </conditionalFormatting>
  <conditionalFormatting sqref="D20">
    <cfRule type="containsText" dxfId="127" priority="164" operator="containsText" text="Yes">
      <formula>NOT(ISERROR(SEARCH("Yes",D20)))</formula>
    </cfRule>
  </conditionalFormatting>
  <conditionalFormatting sqref="D23">
    <cfRule type="containsText" dxfId="126" priority="135" operator="containsText" text="Yes">
      <formula>NOT(ISERROR(SEARCH("Yes",D23)))</formula>
    </cfRule>
  </conditionalFormatting>
  <conditionalFormatting sqref="D16">
    <cfRule type="containsText" dxfId="125" priority="156" operator="containsText" text="Yes">
      <formula>NOT(ISERROR(SEARCH("Yes",D16)))</formula>
    </cfRule>
  </conditionalFormatting>
  <conditionalFormatting sqref="D32">
    <cfRule type="containsText" dxfId="124" priority="137" operator="containsText" text="Yes">
      <formula>NOT(ISERROR(SEARCH("Yes",D32)))</formula>
    </cfRule>
  </conditionalFormatting>
  <conditionalFormatting sqref="D20:D21">
    <cfRule type="containsText" dxfId="123" priority="143" operator="containsText" text="Yes">
      <formula>NOT(ISERROR(SEARCH("Yes",D20)))</formula>
    </cfRule>
  </conditionalFormatting>
  <conditionalFormatting sqref="D22">
    <cfRule type="containsText" dxfId="122" priority="142" operator="containsText" text="Yes">
      <formula>NOT(ISERROR(SEARCH("Yes",D22)))</formula>
    </cfRule>
  </conditionalFormatting>
  <conditionalFormatting sqref="D23">
    <cfRule type="containsText" dxfId="121" priority="141" operator="containsText" text="Yes">
      <formula>NOT(ISERROR(SEARCH("Yes",D23)))</formula>
    </cfRule>
  </conditionalFormatting>
  <conditionalFormatting sqref="D24">
    <cfRule type="containsText" dxfId="120" priority="140" operator="containsText" text="Yes">
      <formula>NOT(ISERROR(SEARCH("Yes",D24)))</formula>
    </cfRule>
  </conditionalFormatting>
  <conditionalFormatting sqref="D14">
    <cfRule type="containsText" dxfId="119" priority="129" operator="containsText" text="Yes">
      <formula>NOT(ISERROR(SEARCH("Yes",D14)))</formula>
    </cfRule>
  </conditionalFormatting>
  <conditionalFormatting sqref="D19">
    <cfRule type="containsText" dxfId="118" priority="128" operator="containsText" text="Yes">
      <formula>NOT(ISERROR(SEARCH("Yes",D19)))</formula>
    </cfRule>
  </conditionalFormatting>
  <conditionalFormatting sqref="D22">
    <cfRule type="containsText" dxfId="117" priority="136" operator="containsText" text="Yes">
      <formula>NOT(ISERROR(SEARCH("Yes",D22)))</formula>
    </cfRule>
  </conditionalFormatting>
  <conditionalFormatting sqref="D12">
    <cfRule type="containsText" dxfId="116" priority="134" operator="containsText" text="Yes">
      <formula>NOT(ISERROR(SEARCH("Yes",D12)))</formula>
    </cfRule>
  </conditionalFormatting>
  <conditionalFormatting sqref="D12">
    <cfRule type="containsText" dxfId="115" priority="133" operator="containsText" text="Yes">
      <formula>NOT(ISERROR(SEARCH("Yes",D12)))</formula>
    </cfRule>
  </conditionalFormatting>
  <conditionalFormatting sqref="D13">
    <cfRule type="containsText" dxfId="114" priority="132" operator="containsText" text="Yes">
      <formula>NOT(ISERROR(SEARCH("Yes",D13)))</formula>
    </cfRule>
  </conditionalFormatting>
  <conditionalFormatting sqref="D13">
    <cfRule type="containsText" dxfId="113" priority="131" operator="containsText" text="Yes">
      <formula>NOT(ISERROR(SEARCH("Yes",D13)))</formula>
    </cfRule>
  </conditionalFormatting>
  <conditionalFormatting sqref="D14">
    <cfRule type="containsText" dxfId="112" priority="130" operator="containsText" text="Yes">
      <formula>NOT(ISERROR(SEARCH("Yes",D14)))</formula>
    </cfRule>
  </conditionalFormatting>
  <conditionalFormatting sqref="D25:D26">
    <cfRule type="containsText" dxfId="111" priority="121" operator="containsText" text="Yes">
      <formula>NOT(ISERROR(SEARCH("Yes",D25)))</formula>
    </cfRule>
  </conditionalFormatting>
  <conditionalFormatting sqref="D27">
    <cfRule type="containsText" dxfId="110" priority="120" operator="containsText" text="Yes">
      <formula>NOT(ISERROR(SEARCH("Yes",D27)))</formula>
    </cfRule>
  </conditionalFormatting>
  <conditionalFormatting sqref="D19">
    <cfRule type="containsText" dxfId="109" priority="127" operator="containsText" text="Yes">
      <formula>NOT(ISERROR(SEARCH("Yes",D19)))</formula>
    </cfRule>
  </conditionalFormatting>
  <conditionalFormatting sqref="D27">
    <cfRule type="containsText" dxfId="108" priority="116" operator="containsText" text="Yes">
      <formula>NOT(ISERROR(SEARCH("Yes",D27)))</formula>
    </cfRule>
  </conditionalFormatting>
  <conditionalFormatting sqref="D27:D28">
    <cfRule type="containsText" dxfId="107" priority="115" operator="containsText" text="Yes">
      <formula>NOT(ISERROR(SEARCH("Yes",D27)))</formula>
    </cfRule>
  </conditionalFormatting>
  <conditionalFormatting sqref="D30:D31">
    <cfRule type="containsText" dxfId="106" priority="124" operator="containsText" text="Yes">
      <formula>NOT(ISERROR(SEARCH("Yes",D30)))</formula>
    </cfRule>
  </conditionalFormatting>
  <conditionalFormatting sqref="D30:D31">
    <cfRule type="containsText" dxfId="105" priority="123" operator="containsText" text="Yes">
      <formula>NOT(ISERROR(SEARCH("Yes",D30)))</formula>
    </cfRule>
  </conditionalFormatting>
  <conditionalFormatting sqref="D25:D26">
    <cfRule type="containsText" dxfId="104" priority="122" operator="containsText" text="Yes">
      <formula>NOT(ISERROR(SEARCH("Yes",D25)))</formula>
    </cfRule>
  </conditionalFormatting>
  <conditionalFormatting sqref="D62:D67">
    <cfRule type="containsText" dxfId="103" priority="79" operator="containsText" text="Yes">
      <formula>NOT(ISERROR(SEARCH("Yes",D62)))</formula>
    </cfRule>
  </conditionalFormatting>
  <conditionalFormatting sqref="D28">
    <cfRule type="containsText" dxfId="102" priority="119" operator="containsText" text="Yes">
      <formula>NOT(ISERROR(SEARCH("Yes",D28)))</formula>
    </cfRule>
  </conditionalFormatting>
  <conditionalFormatting sqref="D29">
    <cfRule type="containsText" dxfId="101" priority="118" operator="containsText" text="Yes">
      <formula>NOT(ISERROR(SEARCH("Yes",D29)))</formula>
    </cfRule>
  </conditionalFormatting>
  <conditionalFormatting sqref="D29">
    <cfRule type="containsText" dxfId="100" priority="114" operator="containsText" text="Yes">
      <formula>NOT(ISERROR(SEARCH("Yes",D29)))</formula>
    </cfRule>
  </conditionalFormatting>
  <conditionalFormatting sqref="D29">
    <cfRule type="containsText" dxfId="99" priority="112" operator="containsText" text="Yes">
      <formula>NOT(ISERROR(SEARCH("Yes",D29)))</formula>
    </cfRule>
  </conditionalFormatting>
  <conditionalFormatting sqref="G7">
    <cfRule type="containsText" dxfId="98" priority="110" operator="containsText" text="New Tag Required">
      <formula>NOT(ISERROR(SEARCH("New Tag Required",G7)))</formula>
    </cfRule>
  </conditionalFormatting>
  <conditionalFormatting sqref="D7">
    <cfRule type="containsText" dxfId="97" priority="109" operator="containsText" text="Yes">
      <formula>NOT(ISERROR(SEARCH("Yes",D7)))</formula>
    </cfRule>
  </conditionalFormatting>
  <conditionalFormatting sqref="H7">
    <cfRule type="containsText" dxfId="96" priority="108" operator="containsText" text="New Sign Required">
      <formula>NOT(ISERROR(SEARCH("New Sign Required",H7)))</formula>
    </cfRule>
  </conditionalFormatting>
  <conditionalFormatting sqref="G7:H7">
    <cfRule type="containsText" dxfId="95" priority="107" operator="containsText" text="Action Required">
      <formula>NOT(ISERROR(SEARCH("Action Required",G7)))</formula>
    </cfRule>
  </conditionalFormatting>
  <conditionalFormatting sqref="D7">
    <cfRule type="containsText" dxfId="94" priority="106" operator="containsText" text="Yes">
      <formula>NOT(ISERROR(SEARCH("Yes",D7)))</formula>
    </cfRule>
  </conditionalFormatting>
  <conditionalFormatting sqref="H7">
    <cfRule type="containsText" dxfId="93" priority="104" operator="containsText" text="Remove Old Sign">
      <formula>NOT(ISERROR(SEARCH("Remove Old Sign",H7)))</formula>
    </cfRule>
    <cfRule type="containsText" dxfId="92" priority="105" operator="containsText" text="Move Sign to New Location">
      <formula>NOT(ISERROR(SEARCH("Move Sign to New Location",H7)))</formula>
    </cfRule>
  </conditionalFormatting>
  <conditionalFormatting sqref="G7">
    <cfRule type="containsText" dxfId="91" priority="103" operator="containsText" text="Remove Old Tag">
      <formula>NOT(ISERROR(SEARCH("Remove Old Tag",G7)))</formula>
    </cfRule>
  </conditionalFormatting>
  <conditionalFormatting sqref="G34:G35">
    <cfRule type="containsText" dxfId="90" priority="102" operator="containsText" text="New Tag Required">
      <formula>NOT(ISERROR(SEARCH("New Tag Required",G34)))</formula>
    </cfRule>
  </conditionalFormatting>
  <conditionalFormatting sqref="H34:H35">
    <cfRule type="containsText" dxfId="89" priority="101" operator="containsText" text="New Sign Required">
      <formula>NOT(ISERROR(SEARCH("New Sign Required",H34)))</formula>
    </cfRule>
  </conditionalFormatting>
  <conditionalFormatting sqref="G34:G35">
    <cfRule type="containsText" dxfId="88" priority="100" operator="containsText" text="Action Required">
      <formula>NOT(ISERROR(SEARCH("Action Required",G34)))</formula>
    </cfRule>
  </conditionalFormatting>
  <conditionalFormatting sqref="H34:H35">
    <cfRule type="containsText" dxfId="87" priority="99" operator="containsText" text="Action Required">
      <formula>NOT(ISERROR(SEARCH("Action Required",H34)))</formula>
    </cfRule>
  </conditionalFormatting>
  <conditionalFormatting sqref="G34:G35">
    <cfRule type="containsText" dxfId="86" priority="98" operator="containsText" text="New Tag Required">
      <formula>NOT(ISERROR(SEARCH("New Tag Required",G34)))</formula>
    </cfRule>
  </conditionalFormatting>
  <conditionalFormatting sqref="G34:G35">
    <cfRule type="containsText" dxfId="85" priority="97" operator="containsText" text="Action Required">
      <formula>NOT(ISERROR(SEARCH("Action Required",G34)))</formula>
    </cfRule>
  </conditionalFormatting>
  <conditionalFormatting sqref="H34:H35">
    <cfRule type="containsText" dxfId="84" priority="95" operator="containsText" text="Remove Old Sign">
      <formula>NOT(ISERROR(SEARCH("Remove Old Sign",H34)))</formula>
    </cfRule>
    <cfRule type="containsText" dxfId="83" priority="96" operator="containsText" text="Move Sign to New Location">
      <formula>NOT(ISERROR(SEARCH("Move Sign to New Location",H34)))</formula>
    </cfRule>
  </conditionalFormatting>
  <conditionalFormatting sqref="G34:G35">
    <cfRule type="containsText" dxfId="82" priority="94" operator="containsText" text="Remove Old Tag">
      <formula>NOT(ISERROR(SEARCH("Remove Old Tag",G34)))</formula>
    </cfRule>
  </conditionalFormatting>
  <conditionalFormatting sqref="D35">
    <cfRule type="containsText" dxfId="81" priority="93" operator="containsText" text="Yes">
      <formula>NOT(ISERROR(SEARCH("Yes",D35)))</formula>
    </cfRule>
  </conditionalFormatting>
  <conditionalFormatting sqref="D35">
    <cfRule type="containsText" dxfId="80" priority="92" operator="containsText" text="Yes">
      <formula>NOT(ISERROR(SEARCH("Yes",D35)))</formula>
    </cfRule>
  </conditionalFormatting>
  <conditionalFormatting sqref="D34">
    <cfRule type="containsText" dxfId="79" priority="91" operator="containsText" text="Yes">
      <formula>NOT(ISERROR(SEARCH("Yes",D34)))</formula>
    </cfRule>
  </conditionalFormatting>
  <conditionalFormatting sqref="D34">
    <cfRule type="containsText" dxfId="78" priority="89" operator="containsText" text="Yes">
      <formula>NOT(ISERROR(SEARCH("Yes",D34)))</formula>
    </cfRule>
  </conditionalFormatting>
  <conditionalFormatting sqref="D34">
    <cfRule type="containsText" dxfId="77" priority="90" operator="containsText" text="Yes">
      <formula>NOT(ISERROR(SEARCH("Yes",D34)))</formula>
    </cfRule>
  </conditionalFormatting>
  <conditionalFormatting sqref="D36:D38 D43:D44 D41">
    <cfRule type="containsText" dxfId="76" priority="88" operator="containsText" text="Yes">
      <formula>NOT(ISERROR(SEARCH("Yes",D36)))</formula>
    </cfRule>
  </conditionalFormatting>
  <conditionalFormatting sqref="D36:D38 D43:D44 D41">
    <cfRule type="containsText" dxfId="75" priority="87" operator="containsText" text="Yes">
      <formula>NOT(ISERROR(SEARCH("Yes",D36)))</formula>
    </cfRule>
  </conditionalFormatting>
  <conditionalFormatting sqref="G36:G38 G41">
    <cfRule type="containsText" dxfId="74" priority="86" operator="containsText" text="New Tag Required">
      <formula>NOT(ISERROR(SEARCH("New Tag Required",G36)))</formula>
    </cfRule>
  </conditionalFormatting>
  <conditionalFormatting sqref="H36:H38 H41">
    <cfRule type="containsText" dxfId="73" priority="85" operator="containsText" text="New Sign Required">
      <formula>NOT(ISERROR(SEARCH("New Sign Required",H36)))</formula>
    </cfRule>
  </conditionalFormatting>
  <conditionalFormatting sqref="G36:H38 G41:H41">
    <cfRule type="containsText" dxfId="72" priority="84" operator="containsText" text="Action Required">
      <formula>NOT(ISERROR(SEARCH("Action Required",G36)))</formula>
    </cfRule>
  </conditionalFormatting>
  <conditionalFormatting sqref="H36:H38 H41">
    <cfRule type="containsText" dxfId="71" priority="82" operator="containsText" text="Remove Old Sign">
      <formula>NOT(ISERROR(SEARCH("Remove Old Sign",H36)))</formula>
    </cfRule>
    <cfRule type="containsText" dxfId="70" priority="83" operator="containsText" text="Move Sign to New Location">
      <formula>NOT(ISERROR(SEARCH("Move Sign to New Location",H36)))</formula>
    </cfRule>
  </conditionalFormatting>
  <conditionalFormatting sqref="G36:G38 G41">
    <cfRule type="containsText" dxfId="69" priority="81" operator="containsText" text="Remove Old Tag">
      <formula>NOT(ISERROR(SEARCH("Remove Old Tag",G36)))</formula>
    </cfRule>
  </conditionalFormatting>
  <conditionalFormatting sqref="G65:G67">
    <cfRule type="containsText" dxfId="68" priority="80" operator="containsText" text="New Tag Required">
      <formula>NOT(ISERROR(SEARCH("New Tag Required",G65)))</formula>
    </cfRule>
  </conditionalFormatting>
  <conditionalFormatting sqref="H65:H67">
    <cfRule type="containsText" dxfId="67" priority="78" operator="containsText" text="New Sign Required">
      <formula>NOT(ISERROR(SEARCH("New Sign Required",H65)))</formula>
    </cfRule>
  </conditionalFormatting>
  <conditionalFormatting sqref="G65:H67">
    <cfRule type="containsText" dxfId="66" priority="77" operator="containsText" text="Action Required">
      <formula>NOT(ISERROR(SEARCH("Action Required",G65)))</formula>
    </cfRule>
  </conditionalFormatting>
  <conditionalFormatting sqref="H65">
    <cfRule type="containsText" dxfId="65" priority="73" operator="containsText" text="Action Required">
      <formula>NOT(ISERROR(SEARCH("Action Required",H65)))</formula>
    </cfRule>
  </conditionalFormatting>
  <conditionalFormatting sqref="H66">
    <cfRule type="containsText" dxfId="64" priority="70" operator="containsText" text="Action Required">
      <formula>NOT(ISERROR(SEARCH("Action Required",H66)))</formula>
    </cfRule>
  </conditionalFormatting>
  <conditionalFormatting sqref="J62:J67">
    <cfRule type="cellIs" dxfId="63" priority="69" operator="equal">
      <formula>0</formula>
    </cfRule>
  </conditionalFormatting>
  <conditionalFormatting sqref="M62:M67">
    <cfRule type="cellIs" dxfId="62" priority="68" operator="equal">
      <formula>0</formula>
    </cfRule>
  </conditionalFormatting>
  <conditionalFormatting sqref="J62:J67 M62:M67">
    <cfRule type="cellIs" dxfId="61" priority="65" operator="equal">
      <formula>"In Progress"</formula>
    </cfRule>
    <cfRule type="cellIs" dxfId="60" priority="66" operator="equal">
      <formula>"Log Issues"</formula>
    </cfRule>
    <cfRule type="cellIs" dxfId="59" priority="67" operator="equal">
      <formula>"N/A"</formula>
    </cfRule>
  </conditionalFormatting>
  <conditionalFormatting sqref="H65:H67">
    <cfRule type="containsText" dxfId="58" priority="63" operator="containsText" text="Remove Old Sign">
      <formula>NOT(ISERROR(SEARCH("Remove Old Sign",H65)))</formula>
    </cfRule>
    <cfRule type="containsText" dxfId="57" priority="64" operator="containsText" text="Move Sign to New Location">
      <formula>NOT(ISERROR(SEARCH("Move Sign to New Location",H65)))</formula>
    </cfRule>
  </conditionalFormatting>
  <conditionalFormatting sqref="G65:G67">
    <cfRule type="containsText" dxfId="56" priority="62" operator="containsText" text="Remove Old Tag">
      <formula>NOT(ISERROR(SEARCH("Remove Old Tag",G65)))</formula>
    </cfRule>
  </conditionalFormatting>
  <conditionalFormatting sqref="J79:J80">
    <cfRule type="cellIs" dxfId="55" priority="61" operator="equal">
      <formula>0</formula>
    </cfRule>
  </conditionalFormatting>
  <conditionalFormatting sqref="M79:M80">
    <cfRule type="cellIs" dxfId="54" priority="60" operator="equal">
      <formula>0</formula>
    </cfRule>
  </conditionalFormatting>
  <conditionalFormatting sqref="J79:J80 M79:M80">
    <cfRule type="cellIs" dxfId="53" priority="57" operator="equal">
      <formula>"In Progress"</formula>
    </cfRule>
    <cfRule type="cellIs" dxfId="52" priority="58" operator="equal">
      <formula>"Log Issues"</formula>
    </cfRule>
    <cfRule type="cellIs" dxfId="51" priority="59" operator="equal">
      <formula>"N/A"</formula>
    </cfRule>
  </conditionalFormatting>
  <conditionalFormatting sqref="D79:D80 D84 D88 D92 D96 D100">
    <cfRule type="containsText" dxfId="50" priority="56" operator="containsText" text="Yes">
      <formula>NOT(ISERROR(SEARCH("Yes",D79)))</formula>
    </cfRule>
  </conditionalFormatting>
  <conditionalFormatting sqref="D79:D80 D84 D88 D92 D96 D100">
    <cfRule type="containsText" dxfId="49" priority="55" operator="containsText" text="Yes">
      <formula>NOT(ISERROR(SEARCH("Yes",D79)))</formula>
    </cfRule>
  </conditionalFormatting>
  <conditionalFormatting sqref="G79:G80">
    <cfRule type="containsText" dxfId="48" priority="54" operator="containsText" text="New Tag Required">
      <formula>NOT(ISERROR(SEARCH("New Tag Required",G79)))</formula>
    </cfRule>
  </conditionalFormatting>
  <conditionalFormatting sqref="H79:H80">
    <cfRule type="containsText" dxfId="47" priority="53" operator="containsText" text="New Sign Required">
      <formula>NOT(ISERROR(SEARCH("New Sign Required",H79)))</formula>
    </cfRule>
  </conditionalFormatting>
  <conditionalFormatting sqref="G79:H80">
    <cfRule type="containsText" dxfId="46" priority="52" operator="containsText" text="Action Required">
      <formula>NOT(ISERROR(SEARCH("Action Required",G79)))</formula>
    </cfRule>
  </conditionalFormatting>
  <conditionalFormatting sqref="H79:H80">
    <cfRule type="containsText" dxfId="45" priority="50" operator="containsText" text="Remove Old Sign">
      <formula>NOT(ISERROR(SEARCH("Remove Old Sign",H79)))</formula>
    </cfRule>
    <cfRule type="containsText" dxfId="44" priority="51" operator="containsText" text="Move Sign to New Location">
      <formula>NOT(ISERROR(SEARCH("Move Sign to New Location",H79)))</formula>
    </cfRule>
  </conditionalFormatting>
  <conditionalFormatting sqref="G79:G80">
    <cfRule type="containsText" dxfId="43" priority="49" operator="containsText" text="Remove Old Tag">
      <formula>NOT(ISERROR(SEARCH("Remove Old Tag",G79)))</formula>
    </cfRule>
  </conditionalFormatting>
  <conditionalFormatting sqref="J119:J120">
    <cfRule type="cellIs" dxfId="42" priority="48" operator="equal">
      <formula>0</formula>
    </cfRule>
  </conditionalFormatting>
  <conditionalFormatting sqref="M119:M120">
    <cfRule type="cellIs" dxfId="41" priority="47" operator="equal">
      <formula>0</formula>
    </cfRule>
  </conditionalFormatting>
  <conditionalFormatting sqref="J119:J120 M119:M120">
    <cfRule type="cellIs" dxfId="40" priority="44" operator="equal">
      <formula>"In Progress"</formula>
    </cfRule>
    <cfRule type="cellIs" dxfId="39" priority="45" operator="equal">
      <formula>"Log Issues"</formula>
    </cfRule>
    <cfRule type="cellIs" dxfId="38" priority="46" operator="equal">
      <formula>"N/A"</formula>
    </cfRule>
  </conditionalFormatting>
  <conditionalFormatting sqref="D119 D121 D124 D126 D128">
    <cfRule type="containsText" dxfId="37" priority="43" operator="containsText" text="Yes">
      <formula>NOT(ISERROR(SEARCH("Yes",D119)))</formula>
    </cfRule>
  </conditionalFormatting>
  <conditionalFormatting sqref="D119 D121 D124 D126 D128">
    <cfRule type="containsText" dxfId="36" priority="42" operator="containsText" text="Yes">
      <formula>NOT(ISERROR(SEARCH("Yes",D119)))</formula>
    </cfRule>
  </conditionalFormatting>
  <conditionalFormatting sqref="G119:G120 G122:G123 G125 G127 G129">
    <cfRule type="containsText" dxfId="35" priority="41" operator="containsText" text="New Tag Required">
      <formula>NOT(ISERROR(SEARCH("New Tag Required",G119)))</formula>
    </cfRule>
  </conditionalFormatting>
  <conditionalFormatting sqref="H119:H120 H122:H123 H125 H127 H129">
    <cfRule type="containsText" dxfId="34" priority="40" operator="containsText" text="New Sign Required">
      <formula>NOT(ISERROR(SEARCH("New Sign Required",H119)))</formula>
    </cfRule>
  </conditionalFormatting>
  <conditionalFormatting sqref="G119:H120 G122:H123 G125:H125 G127:H127 G129:H129">
    <cfRule type="containsText" dxfId="33" priority="39" operator="containsText" text="Action Required">
      <formula>NOT(ISERROR(SEARCH("Action Required",G119)))</formula>
    </cfRule>
  </conditionalFormatting>
  <conditionalFormatting sqref="H119:H120 H122:H123 H125 H127 H129">
    <cfRule type="containsText" dxfId="32" priority="37" operator="containsText" text="Remove Old Sign">
      <formula>NOT(ISERROR(SEARCH("Remove Old Sign",H119)))</formula>
    </cfRule>
    <cfRule type="containsText" dxfId="31" priority="38" operator="containsText" text="Move Sign to New Location">
      <formula>NOT(ISERROR(SEARCH("Move Sign to New Location",H119)))</formula>
    </cfRule>
  </conditionalFormatting>
  <conditionalFormatting sqref="G119:G120 G122:G123 G125 G127 G129">
    <cfRule type="containsText" dxfId="30" priority="36" operator="containsText" text="Remove Old Tag">
      <formula>NOT(ISERROR(SEARCH("Remove Old Tag",G119)))</formula>
    </cfRule>
  </conditionalFormatting>
  <conditionalFormatting sqref="G15">
    <cfRule type="containsText" dxfId="29" priority="35" operator="containsText" text="New Tag Required">
      <formula>NOT(ISERROR(SEARCH("New Tag Required",G15)))</formula>
    </cfRule>
  </conditionalFormatting>
  <conditionalFormatting sqref="H15">
    <cfRule type="containsText" dxfId="28" priority="34" operator="containsText" text="New Sign Required">
      <formula>NOT(ISERROR(SEARCH("New Sign Required",H15)))</formula>
    </cfRule>
  </conditionalFormatting>
  <conditionalFormatting sqref="G15:H15">
    <cfRule type="containsText" dxfId="27" priority="33" operator="containsText" text="Action Required">
      <formula>NOT(ISERROR(SEARCH("Action Required",G15)))</formula>
    </cfRule>
  </conditionalFormatting>
  <conditionalFormatting sqref="H15">
    <cfRule type="containsText" dxfId="26" priority="31" operator="containsText" text="Remove Old Sign">
      <formula>NOT(ISERROR(SEARCH("Remove Old Sign",H15)))</formula>
    </cfRule>
    <cfRule type="containsText" dxfId="25" priority="32" operator="containsText" text="Move Sign to New Location">
      <formula>NOT(ISERROR(SEARCH("Move Sign to New Location",H15)))</formula>
    </cfRule>
  </conditionalFormatting>
  <conditionalFormatting sqref="G15">
    <cfRule type="containsText" dxfId="24" priority="30" operator="containsText" text="Remove Old Tag">
      <formula>NOT(ISERROR(SEARCH("Remove Old Tag",G15)))</formula>
    </cfRule>
  </conditionalFormatting>
  <conditionalFormatting sqref="D15">
    <cfRule type="containsText" dxfId="23" priority="28" operator="containsText" text="Yes">
      <formula>NOT(ISERROR(SEARCH("Yes",D15)))</formula>
    </cfRule>
  </conditionalFormatting>
  <conditionalFormatting sqref="D15">
    <cfRule type="containsText" dxfId="22" priority="29" operator="containsText" text="Yes">
      <formula>NOT(ISERROR(SEARCH("Yes",D15)))</formula>
    </cfRule>
  </conditionalFormatting>
  <conditionalFormatting sqref="G39:G40">
    <cfRule type="containsText" dxfId="21" priority="27" operator="containsText" text="New Tag Required">
      <formula>NOT(ISERROR(SEARCH("New Tag Required",G39)))</formula>
    </cfRule>
  </conditionalFormatting>
  <conditionalFormatting sqref="H39:H40">
    <cfRule type="containsText" dxfId="20" priority="26" operator="containsText" text="New Sign Required">
      <formula>NOT(ISERROR(SEARCH("New Sign Required",H39)))</formula>
    </cfRule>
  </conditionalFormatting>
  <conditionalFormatting sqref="G39:H40">
    <cfRule type="containsText" dxfId="19" priority="25" operator="containsText" text="Action Required">
      <formula>NOT(ISERROR(SEARCH("Action Required",G39)))</formula>
    </cfRule>
  </conditionalFormatting>
  <conditionalFormatting sqref="H39:H40">
    <cfRule type="containsText" dxfId="18" priority="23" operator="containsText" text="Remove Old Sign">
      <formula>NOT(ISERROR(SEARCH("Remove Old Sign",H39)))</formula>
    </cfRule>
    <cfRule type="containsText" dxfId="17" priority="24" operator="containsText" text="Move Sign to New Location">
      <formula>NOT(ISERROR(SEARCH("Move Sign to New Location",H39)))</formula>
    </cfRule>
  </conditionalFormatting>
  <conditionalFormatting sqref="G39:G40">
    <cfRule type="containsText" dxfId="16" priority="22" operator="containsText" text="Remove Old Tag">
      <formula>NOT(ISERROR(SEARCH("Remove Old Tag",G39)))</formula>
    </cfRule>
  </conditionalFormatting>
  <conditionalFormatting sqref="G17">
    <cfRule type="containsText" dxfId="15" priority="14" operator="containsText" text="New Tag Required">
      <formula>NOT(ISERROR(SEARCH("New Tag Required",G17)))</formula>
    </cfRule>
  </conditionalFormatting>
  <conditionalFormatting sqref="D17">
    <cfRule type="containsText" dxfId="14" priority="13" operator="containsText" text="Yes">
      <formula>NOT(ISERROR(SEARCH("Yes",D17)))</formula>
    </cfRule>
  </conditionalFormatting>
  <conditionalFormatting sqref="H17">
    <cfRule type="containsText" dxfId="13" priority="12" operator="containsText" text="New Sign Required">
      <formula>NOT(ISERROR(SEARCH("New Sign Required",H17)))</formula>
    </cfRule>
  </conditionalFormatting>
  <conditionalFormatting sqref="G17:H17">
    <cfRule type="containsText" dxfId="12" priority="11" operator="containsText" text="Action Required">
      <formula>NOT(ISERROR(SEARCH("Action Required",G17)))</formula>
    </cfRule>
  </conditionalFormatting>
  <conditionalFormatting sqref="J17">
    <cfRule type="cellIs" dxfId="11" priority="10" operator="equal">
      <formula>0</formula>
    </cfRule>
  </conditionalFormatting>
  <conditionalFormatting sqref="M17">
    <cfRule type="cellIs" dxfId="10" priority="9" operator="equal">
      <formula>0</formula>
    </cfRule>
  </conditionalFormatting>
  <conditionalFormatting sqref="M17 J17">
    <cfRule type="cellIs" dxfId="9" priority="6" operator="equal">
      <formula>"In Progress"</formula>
    </cfRule>
    <cfRule type="cellIs" dxfId="8" priority="7" operator="equal">
      <formula>"Log Issues"</formula>
    </cfRule>
    <cfRule type="cellIs" dxfId="7" priority="8" operator="equal">
      <formula>"N/A"</formula>
    </cfRule>
  </conditionalFormatting>
  <conditionalFormatting sqref="H17">
    <cfRule type="containsText" dxfId="6" priority="2" operator="containsText" text="Remove Old Sign">
      <formula>NOT(ISERROR(SEARCH("Remove Old Sign",H17)))</formula>
    </cfRule>
    <cfRule type="containsText" dxfId="5" priority="3" operator="containsText" text="Move Sign to New Location">
      <formula>NOT(ISERROR(SEARCH("Move Sign to New Location",H17)))</formula>
    </cfRule>
  </conditionalFormatting>
  <conditionalFormatting sqref="G17">
    <cfRule type="containsText" dxfId="4" priority="1" operator="containsText" text="Remove Old Tag">
      <formula>NOT(ISERROR(SEARCH("Remove Old Tag",G17)))</formula>
    </cfRule>
  </conditionalFormatting>
  <dataValidations count="2">
    <dataValidation type="list" allowBlank="1" showInputMessage="1" showErrorMessage="1" sqref="H299:H503">
      <formula1>DoorSignage</formula1>
    </dataValidation>
    <dataValidation type="list" allowBlank="1" showInputMessage="1" showErrorMessage="1" sqref="D6:D1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H134:H298 H68:H131</xm:sqref>
        </x14:dataValidation>
        <x14:dataValidation type="list" allowBlank="1" showInputMessage="1" showErrorMessage="1">
          <x14:formula1>
            <xm:f>Lookup!$A$1:$A$4</xm:f>
          </x14:formula1>
          <xm:sqref>G134:G298 G68:G131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C43:C298 C6:C41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O6:O27</xm:sqref>
        </x14:dataValidation>
        <x14:dataValidation type="list" allowBlank="1" showInputMessage="1" showErrorMessage="1">
          <x14:formula1>
            <xm:f>Lookup!$A$1:$A$8</xm:f>
          </x14:formula1>
          <xm:sqref>G6:G67</xm:sqref>
        </x14:dataValidation>
        <x14:dataValidation type="list" allowBlank="1" showInputMessage="1" showErrorMessage="1">
          <x14:formula1>
            <xm:f>Lookup!$D$1:$D$10</xm:f>
          </x14:formula1>
          <xm:sqref>H6:H67</xm:sqref>
        </x14:dataValidation>
        <x14:dataValidation type="list" allowBlank="1" showInputMessage="1" showErrorMessage="1">
          <x14:formula1>
            <xm:f>Lookup!$F$1:$F$7</xm:f>
          </x14:formula1>
          <xm:sqref>J6:J67</xm:sqref>
        </x14:dataValidation>
        <x14:dataValidation type="list" allowBlank="1" showInputMessage="1" showErrorMessage="1">
          <x14:formula1>
            <xm:f>Lookup!$F$1:$F$8</xm:f>
          </x14:formula1>
          <xm:sqref>M6:M67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3"/>
  <sheetViews>
    <sheetView tabSelected="1" topLeftCell="A133" zoomScale="110" zoomScaleNormal="110" workbookViewId="0">
      <selection activeCell="E141" sqref="E141"/>
    </sheetView>
  </sheetViews>
  <sheetFormatPr defaultColWidth="9.140625" defaultRowHeight="15" x14ac:dyDescent="0.25"/>
  <cols>
    <col min="1" max="1" width="22.42578125" style="45" bestFit="1" customWidth="1"/>
    <col min="2" max="2" width="33.5703125" style="45" bestFit="1" customWidth="1"/>
    <col min="3" max="3" width="20.85546875" style="38" bestFit="1" customWidth="1"/>
    <col min="4" max="4" width="13.28515625" style="38" bestFit="1" customWidth="1"/>
    <col min="5" max="5" width="53.7109375" style="38" bestFit="1" customWidth="1"/>
    <col min="6" max="6" width="36.42578125" style="38" bestFit="1" customWidth="1"/>
    <col min="7" max="7" width="18.5703125" style="65" customWidth="1"/>
    <col min="8" max="8" width="18.5703125" style="38" customWidth="1"/>
    <col min="9" max="10" width="26.85546875" style="39" customWidth="1"/>
    <col min="11" max="16384" width="9.140625" style="38"/>
  </cols>
  <sheetData>
    <row r="1" spans="1:8" x14ac:dyDescent="0.25">
      <c r="A1" s="34" t="s">
        <v>7</v>
      </c>
      <c r="B1" s="35" t="s">
        <v>72</v>
      </c>
      <c r="C1" s="36"/>
      <c r="D1" s="17" t="s">
        <v>10</v>
      </c>
      <c r="E1" s="37">
        <v>43664</v>
      </c>
    </row>
    <row r="2" spans="1:8" ht="15" customHeight="1" x14ac:dyDescent="0.25">
      <c r="A2" s="40" t="s">
        <v>8</v>
      </c>
      <c r="B2" s="41" t="str">
        <f>VLOOKUP(B1,[1]BuildingList!A:B,2,FALSE)</f>
        <v>Delta Delta Delta Sorority</v>
      </c>
      <c r="C2" s="42"/>
      <c r="D2" s="43" t="s">
        <v>12</v>
      </c>
      <c r="E2" s="44" t="str">
        <f>'KD Changes'!G2</f>
        <v>Nicole Kline</v>
      </c>
    </row>
    <row r="3" spans="1:8" x14ac:dyDescent="0.25">
      <c r="H3" s="1"/>
    </row>
    <row r="4" spans="1:8" x14ac:dyDescent="0.25">
      <c r="H4" s="1"/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G5" s="103"/>
      <c r="H5" s="1"/>
    </row>
    <row r="6" spans="1:8" ht="15.75" thickTop="1" x14ac:dyDescent="0.25">
      <c r="A6" s="101"/>
      <c r="B6" s="64"/>
      <c r="D6" s="109"/>
      <c r="G6" s="103"/>
      <c r="H6" s="101"/>
    </row>
    <row r="7" spans="1:8" x14ac:dyDescent="0.25">
      <c r="A7" s="101" t="s">
        <v>361</v>
      </c>
      <c r="B7" s="64" t="s">
        <v>297</v>
      </c>
      <c r="C7" s="38" t="s">
        <v>63</v>
      </c>
      <c r="D7" s="106">
        <v>135</v>
      </c>
      <c r="G7" s="103"/>
      <c r="H7" s="101"/>
    </row>
    <row r="8" spans="1:8" x14ac:dyDescent="0.25">
      <c r="A8" s="101" t="s">
        <v>362</v>
      </c>
      <c r="B8" s="64" t="s">
        <v>303</v>
      </c>
      <c r="C8" s="38" t="s">
        <v>63</v>
      </c>
      <c r="D8" s="106">
        <v>280</v>
      </c>
      <c r="G8" s="103"/>
      <c r="H8" s="101"/>
    </row>
    <row r="9" spans="1:8" x14ac:dyDescent="0.25">
      <c r="A9" s="101" t="s">
        <v>363</v>
      </c>
      <c r="B9" s="64" t="s">
        <v>304</v>
      </c>
      <c r="C9" s="38" t="s">
        <v>63</v>
      </c>
      <c r="D9" s="106">
        <v>109</v>
      </c>
      <c r="G9" s="103"/>
      <c r="H9" s="101"/>
    </row>
    <row r="10" spans="1:8" x14ac:dyDescent="0.25">
      <c r="A10" s="101" t="s">
        <v>364</v>
      </c>
      <c r="B10" s="64" t="s">
        <v>282</v>
      </c>
      <c r="C10" s="38" t="s">
        <v>63</v>
      </c>
      <c r="D10" s="106">
        <v>173</v>
      </c>
      <c r="G10" s="103"/>
      <c r="H10" s="101"/>
    </row>
    <row r="11" spans="1:8" x14ac:dyDescent="0.25">
      <c r="A11" s="101" t="s">
        <v>365</v>
      </c>
      <c r="B11" s="64" t="s">
        <v>283</v>
      </c>
      <c r="C11" s="38" t="s">
        <v>63</v>
      </c>
      <c r="D11" s="106">
        <v>39</v>
      </c>
      <c r="G11" s="103"/>
      <c r="H11" s="101"/>
    </row>
    <row r="12" spans="1:8" x14ac:dyDescent="0.25">
      <c r="A12" s="101" t="s">
        <v>366</v>
      </c>
      <c r="B12" s="64" t="s">
        <v>284</v>
      </c>
      <c r="C12" s="38" t="s">
        <v>63</v>
      </c>
      <c r="D12" s="106">
        <v>38</v>
      </c>
      <c r="G12" s="103"/>
      <c r="H12" s="101"/>
    </row>
    <row r="13" spans="1:8" x14ac:dyDescent="0.25">
      <c r="A13" s="101" t="s">
        <v>368</v>
      </c>
      <c r="B13" s="64" t="s">
        <v>285</v>
      </c>
      <c r="C13" s="38" t="s">
        <v>63</v>
      </c>
      <c r="D13" s="106">
        <v>49</v>
      </c>
      <c r="G13" s="103"/>
      <c r="H13" s="101"/>
    </row>
    <row r="14" spans="1:8" x14ac:dyDescent="0.25">
      <c r="A14" s="101" t="s">
        <v>367</v>
      </c>
      <c r="B14" s="64" t="s">
        <v>286</v>
      </c>
      <c r="C14" s="38" t="s">
        <v>63</v>
      </c>
      <c r="D14" s="106">
        <v>91</v>
      </c>
      <c r="G14" s="103"/>
      <c r="H14" s="101"/>
    </row>
    <row r="15" spans="1:8" x14ac:dyDescent="0.25">
      <c r="A15" s="101" t="s">
        <v>424</v>
      </c>
      <c r="B15" s="64" t="s">
        <v>112</v>
      </c>
      <c r="C15" s="38" t="s">
        <v>63</v>
      </c>
      <c r="D15" s="109">
        <v>1847</v>
      </c>
      <c r="E15" s="38" t="s">
        <v>356</v>
      </c>
      <c r="G15" s="103"/>
      <c r="H15" s="101"/>
    </row>
    <row r="16" spans="1:8" x14ac:dyDescent="0.25">
      <c r="A16" s="102" t="s">
        <v>369</v>
      </c>
      <c r="B16" s="102" t="s">
        <v>287</v>
      </c>
      <c r="C16" s="38" t="s">
        <v>63</v>
      </c>
      <c r="D16" s="107">
        <v>49</v>
      </c>
      <c r="E16" s="65" t="s">
        <v>350</v>
      </c>
      <c r="G16" s="103"/>
      <c r="H16" s="101"/>
    </row>
    <row r="17" spans="1:8" x14ac:dyDescent="0.25">
      <c r="A17" s="101" t="s">
        <v>425</v>
      </c>
      <c r="B17" s="64" t="s">
        <v>114</v>
      </c>
      <c r="C17" s="38" t="s">
        <v>63</v>
      </c>
      <c r="D17" s="109">
        <v>776</v>
      </c>
      <c r="E17" s="65"/>
      <c r="G17" s="103"/>
      <c r="H17" s="101"/>
    </row>
    <row r="18" spans="1:8" x14ac:dyDescent="0.25">
      <c r="A18" s="101" t="s">
        <v>370</v>
      </c>
      <c r="B18" s="64" t="s">
        <v>288</v>
      </c>
      <c r="C18" s="38" t="s">
        <v>63</v>
      </c>
      <c r="D18" s="106">
        <v>30</v>
      </c>
      <c r="G18" s="103"/>
      <c r="H18" s="101"/>
    </row>
    <row r="19" spans="1:8" x14ac:dyDescent="0.25">
      <c r="A19" s="101" t="s">
        <v>426</v>
      </c>
      <c r="B19" s="64" t="s">
        <v>116</v>
      </c>
      <c r="C19" s="38" t="s">
        <v>63</v>
      </c>
      <c r="D19" s="109">
        <v>225</v>
      </c>
      <c r="G19" s="103"/>
      <c r="H19" s="101"/>
    </row>
    <row r="20" spans="1:8" x14ac:dyDescent="0.25">
      <c r="A20" s="101" t="s">
        <v>427</v>
      </c>
      <c r="B20" s="64" t="s">
        <v>118</v>
      </c>
      <c r="C20" s="38" t="s">
        <v>63</v>
      </c>
      <c r="D20" s="109">
        <v>310</v>
      </c>
      <c r="G20" s="103"/>
      <c r="H20" s="101"/>
    </row>
    <row r="21" spans="1:8" x14ac:dyDescent="0.25">
      <c r="A21" s="101" t="s">
        <v>428</v>
      </c>
      <c r="B21" s="64" t="s">
        <v>120</v>
      </c>
      <c r="C21" s="38" t="s">
        <v>63</v>
      </c>
      <c r="D21" s="109">
        <v>475</v>
      </c>
      <c r="G21" s="103"/>
      <c r="H21" s="101"/>
    </row>
    <row r="22" spans="1:8" x14ac:dyDescent="0.25">
      <c r="A22" s="101" t="s">
        <v>429</v>
      </c>
      <c r="B22" s="64" t="s">
        <v>122</v>
      </c>
      <c r="C22" s="38" t="s">
        <v>63</v>
      </c>
      <c r="D22" s="109">
        <v>169</v>
      </c>
      <c r="G22" s="103"/>
      <c r="H22" s="101"/>
    </row>
    <row r="23" spans="1:8" x14ac:dyDescent="0.25">
      <c r="A23" s="101" t="s">
        <v>430</v>
      </c>
      <c r="B23" s="64" t="s">
        <v>124</v>
      </c>
      <c r="C23" s="38" t="s">
        <v>63</v>
      </c>
      <c r="D23" s="109">
        <v>75</v>
      </c>
      <c r="G23" s="103"/>
      <c r="H23" s="101"/>
    </row>
    <row r="24" spans="1:8" x14ac:dyDescent="0.25">
      <c r="A24" s="101" t="s">
        <v>371</v>
      </c>
      <c r="B24" s="64" t="s">
        <v>289</v>
      </c>
      <c r="C24" s="38" t="s">
        <v>63</v>
      </c>
      <c r="D24" s="106">
        <v>93</v>
      </c>
      <c r="G24" s="103"/>
      <c r="H24" s="101"/>
    </row>
    <row r="25" spans="1:8" x14ac:dyDescent="0.25">
      <c r="A25" s="104" t="s">
        <v>372</v>
      </c>
      <c r="B25" s="64" t="s">
        <v>351</v>
      </c>
      <c r="C25" s="38" t="s">
        <v>63</v>
      </c>
      <c r="D25" s="108">
        <v>15</v>
      </c>
      <c r="E25" s="46" t="s">
        <v>352</v>
      </c>
      <c r="G25" s="103"/>
      <c r="H25" s="101"/>
    </row>
    <row r="26" spans="1:8" x14ac:dyDescent="0.25">
      <c r="A26" s="101" t="s">
        <v>431</v>
      </c>
      <c r="B26" s="64" t="s">
        <v>126</v>
      </c>
      <c r="C26" s="38" t="s">
        <v>63</v>
      </c>
      <c r="D26" s="109">
        <v>17</v>
      </c>
      <c r="E26" s="38" t="s">
        <v>352</v>
      </c>
      <c r="G26" s="103"/>
      <c r="H26" s="101"/>
    </row>
    <row r="27" spans="1:8" x14ac:dyDescent="0.25">
      <c r="A27" s="101" t="s">
        <v>432</v>
      </c>
      <c r="B27" s="64" t="s">
        <v>128</v>
      </c>
      <c r="C27" s="38" t="s">
        <v>63</v>
      </c>
      <c r="D27" s="109">
        <v>745</v>
      </c>
      <c r="E27" s="38" t="s">
        <v>354</v>
      </c>
      <c r="G27" s="103"/>
      <c r="H27" s="101"/>
    </row>
    <row r="28" spans="1:8" x14ac:dyDescent="0.25">
      <c r="A28" s="101" t="s">
        <v>433</v>
      </c>
      <c r="B28" s="64" t="s">
        <v>434</v>
      </c>
      <c r="C28" s="38" t="s">
        <v>63</v>
      </c>
      <c r="D28" s="109">
        <v>61</v>
      </c>
      <c r="G28" s="103"/>
      <c r="H28" s="101"/>
    </row>
    <row r="29" spans="1:8" x14ac:dyDescent="0.25">
      <c r="A29" s="101" t="s">
        <v>373</v>
      </c>
      <c r="B29" s="64" t="s">
        <v>290</v>
      </c>
      <c r="C29" s="38" t="s">
        <v>63</v>
      </c>
      <c r="D29" s="106">
        <v>47</v>
      </c>
      <c r="G29" s="103"/>
      <c r="H29" s="101"/>
    </row>
    <row r="30" spans="1:8" x14ac:dyDescent="0.25">
      <c r="A30" s="101" t="s">
        <v>374</v>
      </c>
      <c r="B30" s="64" t="s">
        <v>344</v>
      </c>
      <c r="C30" s="38" t="s">
        <v>63</v>
      </c>
      <c r="D30" s="106">
        <v>54</v>
      </c>
      <c r="G30" s="103"/>
      <c r="H30" s="101"/>
    </row>
    <row r="31" spans="1:8" x14ac:dyDescent="0.25">
      <c r="A31" s="101" t="s">
        <v>375</v>
      </c>
      <c r="B31" s="64" t="s">
        <v>359</v>
      </c>
      <c r="C31" s="38" t="s">
        <v>63</v>
      </c>
      <c r="D31" s="106">
        <v>33</v>
      </c>
      <c r="G31" s="103"/>
      <c r="H31" s="101"/>
    </row>
    <row r="32" spans="1:8" x14ac:dyDescent="0.25">
      <c r="A32" s="101" t="s">
        <v>376</v>
      </c>
      <c r="B32" s="64" t="s">
        <v>360</v>
      </c>
      <c r="C32" s="38" t="s">
        <v>63</v>
      </c>
      <c r="D32" s="106">
        <v>124</v>
      </c>
      <c r="G32" s="103"/>
      <c r="H32" s="101"/>
    </row>
    <row r="33" spans="1:8" x14ac:dyDescent="0.25">
      <c r="A33" s="101" t="s">
        <v>377</v>
      </c>
      <c r="B33" s="64" t="s">
        <v>298</v>
      </c>
      <c r="C33" s="38" t="s">
        <v>63</v>
      </c>
      <c r="D33" s="107">
        <v>184</v>
      </c>
      <c r="G33" s="103"/>
      <c r="H33" s="101"/>
    </row>
    <row r="34" spans="1:8" x14ac:dyDescent="0.25">
      <c r="A34" s="101" t="s">
        <v>378</v>
      </c>
      <c r="B34" s="64" t="s">
        <v>299</v>
      </c>
      <c r="C34" s="38" t="s">
        <v>63</v>
      </c>
      <c r="D34" s="107">
        <v>81</v>
      </c>
      <c r="G34" s="103"/>
      <c r="H34" s="101"/>
    </row>
    <row r="35" spans="1:8" x14ac:dyDescent="0.25">
      <c r="A35" s="101" t="s">
        <v>379</v>
      </c>
      <c r="B35" s="64" t="s">
        <v>291</v>
      </c>
      <c r="C35" s="38" t="s">
        <v>63</v>
      </c>
      <c r="D35" s="106">
        <v>17</v>
      </c>
      <c r="G35" s="103"/>
      <c r="H35" s="101"/>
    </row>
    <row r="36" spans="1:8" x14ac:dyDescent="0.25">
      <c r="A36" s="101" t="s">
        <v>380</v>
      </c>
      <c r="B36" s="64" t="s">
        <v>342</v>
      </c>
      <c r="C36" s="38" t="s">
        <v>63</v>
      </c>
      <c r="D36" s="106">
        <v>26</v>
      </c>
      <c r="G36" s="103"/>
      <c r="H36" s="101"/>
    </row>
    <row r="37" spans="1:8" x14ac:dyDescent="0.25">
      <c r="A37" s="101" t="s">
        <v>381</v>
      </c>
      <c r="B37" s="64" t="s">
        <v>300</v>
      </c>
      <c r="C37" s="38" t="s">
        <v>63</v>
      </c>
      <c r="D37" s="107">
        <v>70</v>
      </c>
      <c r="G37" s="103"/>
      <c r="H37" s="101"/>
    </row>
    <row r="38" spans="1:8" x14ac:dyDescent="0.25">
      <c r="A38" s="101" t="s">
        <v>382</v>
      </c>
      <c r="B38" s="64" t="s">
        <v>292</v>
      </c>
      <c r="C38" s="38" t="s">
        <v>63</v>
      </c>
      <c r="D38" s="106">
        <v>8</v>
      </c>
      <c r="G38" s="103"/>
      <c r="H38" s="101"/>
    </row>
    <row r="39" spans="1:8" x14ac:dyDescent="0.25">
      <c r="A39" s="101" t="s">
        <v>383</v>
      </c>
      <c r="B39" s="64" t="s">
        <v>301</v>
      </c>
      <c r="C39" s="38" t="s">
        <v>63</v>
      </c>
      <c r="D39" s="107">
        <v>150</v>
      </c>
      <c r="G39" s="103"/>
      <c r="H39" s="101"/>
    </row>
    <row r="40" spans="1:8" x14ac:dyDescent="0.25">
      <c r="A40" s="101" t="s">
        <v>384</v>
      </c>
      <c r="B40" s="64" t="s">
        <v>302</v>
      </c>
      <c r="C40" s="38" t="s">
        <v>63</v>
      </c>
      <c r="D40" s="107">
        <v>142</v>
      </c>
      <c r="G40" s="103"/>
      <c r="H40" s="101"/>
    </row>
    <row r="41" spans="1:8" x14ac:dyDescent="0.25">
      <c r="A41" s="101" t="s">
        <v>435</v>
      </c>
      <c r="B41" s="64" t="s">
        <v>136</v>
      </c>
      <c r="C41" s="38" t="s">
        <v>63</v>
      </c>
      <c r="D41" s="109">
        <v>945</v>
      </c>
      <c r="G41" s="103"/>
      <c r="H41" s="101"/>
    </row>
    <row r="42" spans="1:8" x14ac:dyDescent="0.25">
      <c r="A42" s="101" t="s">
        <v>436</v>
      </c>
      <c r="B42" s="64" t="s">
        <v>138</v>
      </c>
      <c r="C42" s="38" t="s">
        <v>63</v>
      </c>
      <c r="D42" s="109">
        <v>1647</v>
      </c>
      <c r="G42" s="103"/>
      <c r="H42" s="101"/>
    </row>
    <row r="43" spans="1:8" x14ac:dyDescent="0.25">
      <c r="A43" s="101" t="s">
        <v>385</v>
      </c>
      <c r="B43" s="64" t="s">
        <v>293</v>
      </c>
      <c r="C43" s="38" t="s">
        <v>63</v>
      </c>
      <c r="D43" s="106">
        <v>17</v>
      </c>
      <c r="G43" s="103"/>
      <c r="H43" s="101"/>
    </row>
    <row r="44" spans="1:8" x14ac:dyDescent="0.25">
      <c r="A44" s="101" t="s">
        <v>386</v>
      </c>
      <c r="B44" s="64" t="s">
        <v>294</v>
      </c>
      <c r="C44" s="38" t="s">
        <v>63</v>
      </c>
      <c r="D44" s="106">
        <v>17</v>
      </c>
      <c r="G44" s="103"/>
      <c r="H44" s="101"/>
    </row>
    <row r="45" spans="1:8" x14ac:dyDescent="0.25">
      <c r="A45" s="101" t="s">
        <v>387</v>
      </c>
      <c r="B45" s="64" t="s">
        <v>295</v>
      </c>
      <c r="C45" s="38" t="s">
        <v>63</v>
      </c>
      <c r="D45" s="106">
        <v>147</v>
      </c>
      <c r="G45" s="103"/>
      <c r="H45" s="101"/>
    </row>
    <row r="46" spans="1:8" x14ac:dyDescent="0.25">
      <c r="A46" s="101" t="s">
        <v>388</v>
      </c>
      <c r="B46" s="64" t="s">
        <v>296</v>
      </c>
      <c r="C46" s="38" t="s">
        <v>63</v>
      </c>
      <c r="D46" s="106">
        <v>61</v>
      </c>
      <c r="G46" s="103"/>
      <c r="H46" s="101"/>
    </row>
    <row r="47" spans="1:8" x14ac:dyDescent="0.25">
      <c r="A47" s="101" t="s">
        <v>437</v>
      </c>
      <c r="B47" s="64" t="s">
        <v>140</v>
      </c>
      <c r="C47" s="38" t="s">
        <v>63</v>
      </c>
      <c r="D47" s="109">
        <v>563</v>
      </c>
      <c r="G47" s="103"/>
      <c r="H47" s="101"/>
    </row>
    <row r="48" spans="1:8" x14ac:dyDescent="0.25">
      <c r="A48" s="101" t="s">
        <v>389</v>
      </c>
      <c r="B48" s="64" t="s">
        <v>307</v>
      </c>
      <c r="C48" s="38" t="s">
        <v>63</v>
      </c>
      <c r="D48" s="106">
        <v>6</v>
      </c>
      <c r="G48" s="103"/>
      <c r="H48" s="101"/>
    </row>
    <row r="49" spans="1:8" x14ac:dyDescent="0.25">
      <c r="A49" s="101" t="s">
        <v>390</v>
      </c>
      <c r="B49" s="64" t="s">
        <v>308</v>
      </c>
      <c r="C49" s="38" t="s">
        <v>63</v>
      </c>
      <c r="D49" s="106">
        <v>74</v>
      </c>
      <c r="G49" s="103"/>
      <c r="H49" s="101"/>
    </row>
    <row r="50" spans="1:8" x14ac:dyDescent="0.25">
      <c r="A50" s="101" t="s">
        <v>391</v>
      </c>
      <c r="B50" s="64" t="s">
        <v>305</v>
      </c>
      <c r="C50" s="38" t="s">
        <v>63</v>
      </c>
      <c r="D50" s="106">
        <v>46</v>
      </c>
      <c r="G50" s="103"/>
      <c r="H50" s="101"/>
    </row>
    <row r="51" spans="1:8" x14ac:dyDescent="0.25">
      <c r="A51" s="101" t="s">
        <v>392</v>
      </c>
      <c r="B51" s="64" t="s">
        <v>306</v>
      </c>
      <c r="C51" s="38" t="s">
        <v>63</v>
      </c>
      <c r="D51" s="106">
        <v>20</v>
      </c>
      <c r="G51" s="103"/>
      <c r="H51" s="101"/>
    </row>
    <row r="52" spans="1:8" x14ac:dyDescent="0.25">
      <c r="A52" s="101" t="s">
        <v>438</v>
      </c>
      <c r="B52" s="64" t="s">
        <v>142</v>
      </c>
      <c r="C52" s="38" t="s">
        <v>63</v>
      </c>
      <c r="D52" s="109">
        <v>140</v>
      </c>
      <c r="G52" s="103"/>
      <c r="H52" s="101"/>
    </row>
    <row r="53" spans="1:8" x14ac:dyDescent="0.25">
      <c r="A53" s="101" t="s">
        <v>393</v>
      </c>
      <c r="B53" s="64" t="s">
        <v>347</v>
      </c>
      <c r="C53" s="38" t="s">
        <v>63</v>
      </c>
      <c r="D53" s="106">
        <v>36</v>
      </c>
      <c r="G53" s="103"/>
      <c r="H53" s="101"/>
    </row>
    <row r="54" spans="1:8" x14ac:dyDescent="0.25">
      <c r="A54" s="101" t="s">
        <v>439</v>
      </c>
      <c r="B54" s="64" t="s">
        <v>144</v>
      </c>
      <c r="C54" s="38" t="s">
        <v>63</v>
      </c>
      <c r="D54" s="109">
        <v>67</v>
      </c>
      <c r="G54" s="103"/>
      <c r="H54" s="101"/>
    </row>
    <row r="55" spans="1:8" x14ac:dyDescent="0.25">
      <c r="A55" s="101" t="s">
        <v>394</v>
      </c>
      <c r="B55" s="64" t="s">
        <v>309</v>
      </c>
      <c r="C55" s="38" t="s">
        <v>63</v>
      </c>
      <c r="D55" s="106">
        <v>9</v>
      </c>
      <c r="G55" s="103"/>
      <c r="H55" s="101"/>
    </row>
    <row r="56" spans="1:8" x14ac:dyDescent="0.25">
      <c r="A56" s="101" t="s">
        <v>440</v>
      </c>
      <c r="B56" s="64" t="s">
        <v>146</v>
      </c>
      <c r="C56" s="38" t="s">
        <v>63</v>
      </c>
      <c r="D56" s="109">
        <v>478</v>
      </c>
      <c r="G56" s="103"/>
      <c r="H56" s="101"/>
    </row>
    <row r="57" spans="1:8" x14ac:dyDescent="0.25">
      <c r="A57" s="101" t="s">
        <v>441</v>
      </c>
      <c r="B57" s="64" t="s">
        <v>148</v>
      </c>
      <c r="C57" s="38" t="s">
        <v>63</v>
      </c>
      <c r="D57" s="109">
        <v>28</v>
      </c>
      <c r="G57" s="103"/>
      <c r="H57" s="101"/>
    </row>
    <row r="58" spans="1:8" x14ac:dyDescent="0.25">
      <c r="A58" s="101" t="s">
        <v>442</v>
      </c>
      <c r="B58" s="64" t="s">
        <v>150</v>
      </c>
      <c r="C58" s="38" t="s">
        <v>63</v>
      </c>
      <c r="D58" s="109">
        <v>283</v>
      </c>
      <c r="G58" s="103"/>
      <c r="H58" s="101"/>
    </row>
    <row r="59" spans="1:8" x14ac:dyDescent="0.25">
      <c r="A59" s="101" t="s">
        <v>395</v>
      </c>
      <c r="B59" s="64" t="s">
        <v>310</v>
      </c>
      <c r="C59" s="38" t="s">
        <v>63</v>
      </c>
      <c r="D59" s="106">
        <v>44</v>
      </c>
      <c r="G59" s="103"/>
      <c r="H59" s="101"/>
    </row>
    <row r="60" spans="1:8" x14ac:dyDescent="0.25">
      <c r="A60" s="101" t="s">
        <v>396</v>
      </c>
      <c r="B60" s="64" t="s">
        <v>311</v>
      </c>
      <c r="C60" s="38" t="s">
        <v>63</v>
      </c>
      <c r="D60" s="106">
        <v>161</v>
      </c>
      <c r="G60" s="103"/>
      <c r="H60" s="101"/>
    </row>
    <row r="61" spans="1:8" x14ac:dyDescent="0.25">
      <c r="A61" s="101" t="s">
        <v>443</v>
      </c>
      <c r="B61" s="64" t="s">
        <v>154</v>
      </c>
      <c r="C61" s="38" t="s">
        <v>63</v>
      </c>
      <c r="D61" s="109">
        <v>463</v>
      </c>
      <c r="G61" s="103"/>
      <c r="H61" s="101"/>
    </row>
    <row r="62" spans="1:8" x14ac:dyDescent="0.25">
      <c r="A62" s="101" t="s">
        <v>397</v>
      </c>
      <c r="B62" s="64" t="s">
        <v>312</v>
      </c>
      <c r="C62" s="38" t="s">
        <v>63</v>
      </c>
      <c r="D62" s="109">
        <v>69</v>
      </c>
      <c r="G62" s="103"/>
      <c r="H62" s="101"/>
    </row>
    <row r="63" spans="1:8" x14ac:dyDescent="0.25">
      <c r="A63" s="101" t="s">
        <v>398</v>
      </c>
      <c r="B63" s="64" t="s">
        <v>313</v>
      </c>
      <c r="C63" s="38" t="s">
        <v>63</v>
      </c>
      <c r="D63" s="109">
        <v>93</v>
      </c>
      <c r="G63" s="103"/>
      <c r="H63" s="101"/>
    </row>
    <row r="64" spans="1:8" x14ac:dyDescent="0.25">
      <c r="A64" s="101" t="s">
        <v>399</v>
      </c>
      <c r="B64" s="64" t="s">
        <v>314</v>
      </c>
      <c r="C64" s="38" t="s">
        <v>63</v>
      </c>
      <c r="D64" s="109">
        <v>20</v>
      </c>
      <c r="G64" s="103"/>
      <c r="H64" s="101"/>
    </row>
    <row r="65" spans="1:8" x14ac:dyDescent="0.25">
      <c r="A65" s="101" t="s">
        <v>400</v>
      </c>
      <c r="B65" s="64" t="s">
        <v>315</v>
      </c>
      <c r="C65" s="38" t="s">
        <v>63</v>
      </c>
      <c r="D65" s="109">
        <v>164</v>
      </c>
      <c r="G65" s="103"/>
      <c r="H65" s="101"/>
    </row>
    <row r="66" spans="1:8" x14ac:dyDescent="0.25">
      <c r="A66" s="101" t="s">
        <v>401</v>
      </c>
      <c r="B66" s="64" t="s">
        <v>316</v>
      </c>
      <c r="C66" s="38" t="s">
        <v>63</v>
      </c>
      <c r="D66" s="109">
        <v>336</v>
      </c>
      <c r="G66" s="103"/>
      <c r="H66" s="101"/>
    </row>
    <row r="67" spans="1:8" x14ac:dyDescent="0.25">
      <c r="A67" s="101" t="s">
        <v>403</v>
      </c>
      <c r="B67" s="64" t="s">
        <v>317</v>
      </c>
      <c r="C67" s="38" t="s">
        <v>63</v>
      </c>
      <c r="D67" s="109">
        <v>43</v>
      </c>
      <c r="G67" s="103"/>
      <c r="H67" s="101"/>
    </row>
    <row r="68" spans="1:8" x14ac:dyDescent="0.25">
      <c r="A68" s="101" t="s">
        <v>402</v>
      </c>
      <c r="B68" s="64" t="s">
        <v>318</v>
      </c>
      <c r="C68" s="38" t="s">
        <v>63</v>
      </c>
      <c r="D68" s="109">
        <v>17</v>
      </c>
      <c r="G68" s="103"/>
      <c r="H68" s="101"/>
    </row>
    <row r="69" spans="1:8" x14ac:dyDescent="0.25">
      <c r="A69" s="101" t="s">
        <v>444</v>
      </c>
      <c r="B69" s="64" t="s">
        <v>178</v>
      </c>
      <c r="C69" s="38" t="s">
        <v>63</v>
      </c>
      <c r="D69" s="109">
        <v>253</v>
      </c>
      <c r="G69" s="103"/>
      <c r="H69" s="101"/>
    </row>
    <row r="70" spans="1:8" x14ac:dyDescent="0.25">
      <c r="A70" s="101" t="s">
        <v>445</v>
      </c>
      <c r="B70" s="64" t="s">
        <v>180</v>
      </c>
      <c r="C70" s="38" t="s">
        <v>63</v>
      </c>
      <c r="D70" s="109">
        <v>186</v>
      </c>
      <c r="G70" s="103"/>
      <c r="H70" s="101"/>
    </row>
    <row r="71" spans="1:8" x14ac:dyDescent="0.25">
      <c r="A71" s="101" t="s">
        <v>446</v>
      </c>
      <c r="B71" s="64" t="s">
        <v>182</v>
      </c>
      <c r="C71" s="38" t="s">
        <v>63</v>
      </c>
      <c r="D71" s="109">
        <v>159</v>
      </c>
      <c r="G71" s="103"/>
      <c r="H71" s="101"/>
    </row>
    <row r="72" spans="1:8" x14ac:dyDescent="0.25">
      <c r="A72" s="101" t="s">
        <v>447</v>
      </c>
      <c r="B72" s="64" t="s">
        <v>184</v>
      </c>
      <c r="C72" s="38" t="s">
        <v>63</v>
      </c>
      <c r="D72" s="109">
        <v>197</v>
      </c>
      <c r="G72" s="103"/>
      <c r="H72" s="101"/>
    </row>
    <row r="73" spans="1:8" x14ac:dyDescent="0.25">
      <c r="A73" s="101" t="s">
        <v>448</v>
      </c>
      <c r="B73" s="64" t="s">
        <v>186</v>
      </c>
      <c r="C73" s="38" t="s">
        <v>63</v>
      </c>
      <c r="D73" s="109">
        <v>150</v>
      </c>
      <c r="G73" s="103"/>
      <c r="H73" s="101"/>
    </row>
    <row r="74" spans="1:8" x14ac:dyDescent="0.25">
      <c r="A74" s="101" t="s">
        <v>449</v>
      </c>
      <c r="B74" s="64" t="s">
        <v>190</v>
      </c>
      <c r="C74" s="38" t="s">
        <v>63</v>
      </c>
      <c r="D74" s="109">
        <v>56</v>
      </c>
      <c r="G74" s="103"/>
      <c r="H74" s="101"/>
    </row>
    <row r="75" spans="1:8" x14ac:dyDescent="0.25">
      <c r="A75" s="101" t="s">
        <v>450</v>
      </c>
      <c r="B75" s="64" t="s">
        <v>192</v>
      </c>
      <c r="C75" s="38" t="s">
        <v>63</v>
      </c>
      <c r="D75" s="109">
        <v>167</v>
      </c>
      <c r="G75" s="103"/>
      <c r="H75" s="101"/>
    </row>
    <row r="76" spans="1:8" x14ac:dyDescent="0.25">
      <c r="A76" s="101" t="s">
        <v>451</v>
      </c>
      <c r="B76" s="64" t="s">
        <v>194</v>
      </c>
      <c r="C76" s="38" t="s">
        <v>63</v>
      </c>
      <c r="D76" s="109">
        <v>45</v>
      </c>
      <c r="G76" s="103"/>
      <c r="H76" s="101"/>
    </row>
    <row r="77" spans="1:8" x14ac:dyDescent="0.25">
      <c r="A77" s="101" t="s">
        <v>452</v>
      </c>
      <c r="B77" s="64" t="s">
        <v>196</v>
      </c>
      <c r="C77" s="38" t="s">
        <v>63</v>
      </c>
      <c r="D77" s="109">
        <v>31</v>
      </c>
      <c r="G77" s="103"/>
      <c r="H77" s="101"/>
    </row>
    <row r="78" spans="1:8" x14ac:dyDescent="0.25">
      <c r="A78" s="101" t="s">
        <v>453</v>
      </c>
      <c r="B78" s="64" t="s">
        <v>198</v>
      </c>
      <c r="C78" s="38" t="s">
        <v>63</v>
      </c>
      <c r="D78" s="109">
        <v>64</v>
      </c>
      <c r="G78" s="103"/>
      <c r="H78" s="101"/>
    </row>
    <row r="79" spans="1:8" x14ac:dyDescent="0.25">
      <c r="A79" s="101" t="s">
        <v>454</v>
      </c>
      <c r="B79" s="64" t="s">
        <v>200</v>
      </c>
      <c r="C79" s="38" t="s">
        <v>63</v>
      </c>
      <c r="D79" s="109">
        <v>7</v>
      </c>
      <c r="G79" s="103"/>
      <c r="H79" s="101"/>
    </row>
    <row r="80" spans="1:8" x14ac:dyDescent="0.25">
      <c r="A80" s="101" t="s">
        <v>455</v>
      </c>
      <c r="B80" s="64" t="s">
        <v>202</v>
      </c>
      <c r="C80" s="38" t="s">
        <v>63</v>
      </c>
      <c r="D80" s="109">
        <v>170</v>
      </c>
      <c r="G80" s="103"/>
      <c r="H80" s="101"/>
    </row>
    <row r="81" spans="1:8" x14ac:dyDescent="0.25">
      <c r="A81" s="101" t="s">
        <v>456</v>
      </c>
      <c r="B81" s="64" t="s">
        <v>204</v>
      </c>
      <c r="C81" s="38" t="s">
        <v>63</v>
      </c>
      <c r="D81" s="109">
        <v>171</v>
      </c>
      <c r="G81" s="103"/>
      <c r="H81" s="101"/>
    </row>
    <row r="82" spans="1:8" x14ac:dyDescent="0.25">
      <c r="A82" s="101" t="s">
        <v>457</v>
      </c>
      <c r="B82" s="64" t="s">
        <v>206</v>
      </c>
      <c r="C82" s="38" t="s">
        <v>63</v>
      </c>
      <c r="D82" s="109">
        <v>170</v>
      </c>
      <c r="G82" s="103"/>
      <c r="H82" s="101"/>
    </row>
    <row r="83" spans="1:8" x14ac:dyDescent="0.25">
      <c r="A83" s="101" t="s">
        <v>458</v>
      </c>
      <c r="B83" s="64" t="s">
        <v>208</v>
      </c>
      <c r="C83" s="38" t="s">
        <v>63</v>
      </c>
      <c r="D83" s="109">
        <v>157</v>
      </c>
      <c r="G83" s="103"/>
      <c r="H83" s="101"/>
    </row>
    <row r="84" spans="1:8" x14ac:dyDescent="0.25">
      <c r="A84" s="101" t="s">
        <v>459</v>
      </c>
      <c r="B84" s="64" t="s">
        <v>210</v>
      </c>
      <c r="C84" s="38" t="s">
        <v>63</v>
      </c>
      <c r="D84" s="109">
        <v>171</v>
      </c>
      <c r="G84" s="103"/>
      <c r="H84" s="101"/>
    </row>
    <row r="85" spans="1:8" x14ac:dyDescent="0.25">
      <c r="A85" s="101" t="s">
        <v>460</v>
      </c>
      <c r="B85" s="64" t="s">
        <v>216</v>
      </c>
      <c r="C85" s="38" t="s">
        <v>63</v>
      </c>
      <c r="D85" s="109">
        <v>220</v>
      </c>
      <c r="G85" s="103"/>
      <c r="H85" s="101"/>
    </row>
    <row r="86" spans="1:8" x14ac:dyDescent="0.25">
      <c r="A86" s="101" t="s">
        <v>461</v>
      </c>
      <c r="B86" s="64" t="s">
        <v>218</v>
      </c>
      <c r="C86" s="38" t="s">
        <v>63</v>
      </c>
      <c r="D86" s="109">
        <v>30</v>
      </c>
      <c r="G86" s="103"/>
      <c r="H86" s="101"/>
    </row>
    <row r="87" spans="1:8" x14ac:dyDescent="0.25">
      <c r="A87" s="101" t="s">
        <v>462</v>
      </c>
      <c r="B87" s="64" t="s">
        <v>220</v>
      </c>
      <c r="C87" s="38" t="s">
        <v>63</v>
      </c>
      <c r="D87" s="109">
        <v>156</v>
      </c>
      <c r="G87" s="103"/>
      <c r="H87" s="101"/>
    </row>
    <row r="88" spans="1:8" x14ac:dyDescent="0.25">
      <c r="A88" s="101" t="s">
        <v>463</v>
      </c>
      <c r="B88" s="64" t="s">
        <v>222</v>
      </c>
      <c r="C88" s="38" t="s">
        <v>63</v>
      </c>
      <c r="D88" s="109">
        <v>160</v>
      </c>
      <c r="G88" s="103"/>
      <c r="H88" s="101"/>
    </row>
    <row r="89" spans="1:8" x14ac:dyDescent="0.25">
      <c r="A89" s="101" t="s">
        <v>464</v>
      </c>
      <c r="B89" s="64" t="s">
        <v>224</v>
      </c>
      <c r="C89" s="38" t="s">
        <v>63</v>
      </c>
      <c r="D89" s="109">
        <v>170</v>
      </c>
      <c r="G89" s="103"/>
      <c r="H89" s="101"/>
    </row>
    <row r="90" spans="1:8" x14ac:dyDescent="0.25">
      <c r="A90" s="101" t="s">
        <v>465</v>
      </c>
      <c r="B90" s="64" t="s">
        <v>226</v>
      </c>
      <c r="C90" s="38" t="s">
        <v>63</v>
      </c>
      <c r="D90" s="109">
        <v>183</v>
      </c>
      <c r="G90" s="103"/>
      <c r="H90" s="101"/>
    </row>
    <row r="91" spans="1:8" x14ac:dyDescent="0.25">
      <c r="A91" s="101" t="s">
        <v>404</v>
      </c>
      <c r="B91" s="64" t="s">
        <v>319</v>
      </c>
      <c r="C91" s="38" t="s">
        <v>63</v>
      </c>
      <c r="D91" s="109">
        <v>187</v>
      </c>
      <c r="G91" s="103"/>
      <c r="H91" s="101"/>
    </row>
    <row r="92" spans="1:8" x14ac:dyDescent="0.25">
      <c r="A92" s="101" t="s">
        <v>405</v>
      </c>
      <c r="B92" s="64" t="s">
        <v>320</v>
      </c>
      <c r="C92" s="38" t="s">
        <v>63</v>
      </c>
      <c r="D92" s="109">
        <v>26</v>
      </c>
      <c r="G92" s="103"/>
      <c r="H92" s="101"/>
    </row>
    <row r="93" spans="1:8" x14ac:dyDescent="0.25">
      <c r="A93" s="101" t="s">
        <v>406</v>
      </c>
      <c r="B93" s="64" t="s">
        <v>321</v>
      </c>
      <c r="C93" s="38" t="s">
        <v>63</v>
      </c>
      <c r="D93" s="109">
        <v>179</v>
      </c>
      <c r="G93" s="103"/>
      <c r="H93" s="101"/>
    </row>
    <row r="94" spans="1:8" x14ac:dyDescent="0.25">
      <c r="A94" s="101" t="s">
        <v>407</v>
      </c>
      <c r="B94" s="64" t="s">
        <v>322</v>
      </c>
      <c r="C94" s="38" t="s">
        <v>63</v>
      </c>
      <c r="D94" s="109">
        <v>177</v>
      </c>
      <c r="G94" s="103"/>
      <c r="H94" s="101"/>
    </row>
    <row r="95" spans="1:8" x14ac:dyDescent="0.25">
      <c r="A95" s="101" t="s">
        <v>408</v>
      </c>
      <c r="B95" s="64" t="s">
        <v>323</v>
      </c>
      <c r="C95" s="38" t="s">
        <v>63</v>
      </c>
      <c r="D95" s="109">
        <v>167</v>
      </c>
      <c r="G95" s="103"/>
      <c r="H95" s="101"/>
    </row>
    <row r="96" spans="1:8" x14ac:dyDescent="0.25">
      <c r="A96" s="101" t="s">
        <v>409</v>
      </c>
      <c r="B96" s="64" t="s">
        <v>328</v>
      </c>
      <c r="C96" s="38" t="s">
        <v>63</v>
      </c>
      <c r="D96" s="109">
        <v>167</v>
      </c>
      <c r="G96" s="103"/>
      <c r="H96" s="101"/>
    </row>
    <row r="97" spans="1:8" x14ac:dyDescent="0.25">
      <c r="A97" s="101" t="s">
        <v>410</v>
      </c>
      <c r="B97" s="64" t="s">
        <v>329</v>
      </c>
      <c r="C97" s="38" t="s">
        <v>63</v>
      </c>
      <c r="D97" s="109">
        <v>31</v>
      </c>
      <c r="G97" s="103"/>
      <c r="H97" s="101"/>
    </row>
    <row r="98" spans="1:8" x14ac:dyDescent="0.25">
      <c r="A98" s="101" t="s">
        <v>412</v>
      </c>
      <c r="B98" s="64" t="s">
        <v>331</v>
      </c>
      <c r="C98" s="38" t="s">
        <v>63</v>
      </c>
      <c r="D98" s="109">
        <v>149</v>
      </c>
      <c r="G98" s="103"/>
      <c r="H98" s="101"/>
    </row>
    <row r="99" spans="1:8" x14ac:dyDescent="0.25">
      <c r="A99" s="101" t="s">
        <v>411</v>
      </c>
      <c r="B99" s="64" t="s">
        <v>330</v>
      </c>
      <c r="C99" s="38" t="s">
        <v>63</v>
      </c>
      <c r="D99" s="109">
        <v>85</v>
      </c>
      <c r="G99" s="103"/>
      <c r="H99" s="101"/>
    </row>
    <row r="100" spans="1:8" x14ac:dyDescent="0.25">
      <c r="A100" s="101" t="s">
        <v>281</v>
      </c>
      <c r="B100" s="64" t="s">
        <v>332</v>
      </c>
      <c r="C100" s="38" t="s">
        <v>63</v>
      </c>
      <c r="D100" s="107">
        <v>4096</v>
      </c>
      <c r="E100" s="38" t="s">
        <v>102</v>
      </c>
      <c r="G100" s="103"/>
      <c r="H100" s="101"/>
    </row>
    <row r="101" spans="1:8" x14ac:dyDescent="0.25">
      <c r="A101" s="101" t="s">
        <v>413</v>
      </c>
      <c r="B101" s="64" t="s">
        <v>324</v>
      </c>
      <c r="C101" s="38" t="s">
        <v>63</v>
      </c>
      <c r="D101" s="107">
        <v>1656</v>
      </c>
      <c r="E101" s="38" t="s">
        <v>355</v>
      </c>
      <c r="G101" s="103"/>
      <c r="H101" s="101"/>
    </row>
    <row r="102" spans="1:8" x14ac:dyDescent="0.25">
      <c r="A102" s="101" t="s">
        <v>414</v>
      </c>
      <c r="B102" s="64" t="s">
        <v>340</v>
      </c>
      <c r="C102" s="38" t="s">
        <v>63</v>
      </c>
      <c r="D102" s="109">
        <v>140</v>
      </c>
      <c r="E102" s="38" t="s">
        <v>357</v>
      </c>
      <c r="G102" s="103"/>
      <c r="H102" s="101"/>
    </row>
    <row r="103" spans="1:8" x14ac:dyDescent="0.25">
      <c r="A103" s="101" t="s">
        <v>415</v>
      </c>
      <c r="B103" s="64" t="s">
        <v>325</v>
      </c>
      <c r="C103" s="38" t="s">
        <v>63</v>
      </c>
      <c r="D103" s="109">
        <v>331</v>
      </c>
      <c r="G103" s="103"/>
      <c r="H103" s="101"/>
    </row>
    <row r="104" spans="1:8" x14ac:dyDescent="0.25">
      <c r="A104" s="101" t="s">
        <v>416</v>
      </c>
      <c r="B104" s="64" t="s">
        <v>326</v>
      </c>
      <c r="C104" s="38" t="s">
        <v>63</v>
      </c>
      <c r="D104" s="109">
        <v>179</v>
      </c>
      <c r="G104" s="103"/>
      <c r="H104" s="101"/>
    </row>
    <row r="105" spans="1:8" x14ac:dyDescent="0.25">
      <c r="A105" s="101" t="s">
        <v>417</v>
      </c>
      <c r="B105" s="64" t="s">
        <v>327</v>
      </c>
      <c r="C105" s="38" t="s">
        <v>63</v>
      </c>
      <c r="D105" s="109">
        <v>35</v>
      </c>
      <c r="G105" s="103"/>
      <c r="H105" s="101"/>
    </row>
    <row r="106" spans="1:8" x14ac:dyDescent="0.25">
      <c r="A106" s="101" t="s">
        <v>418</v>
      </c>
      <c r="B106" s="64" t="s">
        <v>333</v>
      </c>
      <c r="C106" s="38" t="s">
        <v>63</v>
      </c>
      <c r="D106" s="109">
        <v>83</v>
      </c>
      <c r="G106" s="103"/>
      <c r="H106" s="101"/>
    </row>
    <row r="107" spans="1:8" x14ac:dyDescent="0.25">
      <c r="A107" s="101" t="s">
        <v>419</v>
      </c>
      <c r="B107" s="64" t="s">
        <v>334</v>
      </c>
      <c r="C107" s="38" t="s">
        <v>63</v>
      </c>
      <c r="D107" s="109">
        <v>175</v>
      </c>
      <c r="G107" s="103"/>
      <c r="H107" s="101"/>
    </row>
    <row r="108" spans="1:8" x14ac:dyDescent="0.25">
      <c r="A108" s="101" t="s">
        <v>420</v>
      </c>
      <c r="B108" s="64" t="s">
        <v>335</v>
      </c>
      <c r="C108" s="38" t="s">
        <v>63</v>
      </c>
      <c r="D108" s="109">
        <v>129</v>
      </c>
      <c r="G108" s="103"/>
      <c r="H108" s="101"/>
    </row>
    <row r="109" spans="1:8" x14ac:dyDescent="0.25">
      <c r="A109" s="101" t="s">
        <v>421</v>
      </c>
      <c r="B109" s="64" t="s">
        <v>336</v>
      </c>
      <c r="C109" s="38" t="s">
        <v>63</v>
      </c>
      <c r="D109" s="109">
        <v>166</v>
      </c>
      <c r="G109" s="103"/>
      <c r="H109" s="101"/>
    </row>
    <row r="110" spans="1:8" x14ac:dyDescent="0.25">
      <c r="A110" s="101" t="s">
        <v>422</v>
      </c>
      <c r="B110" s="64" t="s">
        <v>337</v>
      </c>
      <c r="C110" s="38" t="s">
        <v>63</v>
      </c>
      <c r="D110" s="109">
        <v>167</v>
      </c>
      <c r="G110" s="103"/>
      <c r="H110" s="101"/>
    </row>
    <row r="111" spans="1:8" x14ac:dyDescent="0.25">
      <c r="A111" s="101" t="s">
        <v>423</v>
      </c>
      <c r="B111" s="64" t="s">
        <v>338</v>
      </c>
      <c r="C111" s="38" t="s">
        <v>63</v>
      </c>
      <c r="D111" s="109">
        <v>115</v>
      </c>
      <c r="G111" s="103"/>
      <c r="H111" s="101"/>
    </row>
    <row r="112" spans="1:8" x14ac:dyDescent="0.25">
      <c r="A112" s="101"/>
      <c r="B112" s="64"/>
      <c r="D112" s="109"/>
      <c r="G112" s="103"/>
      <c r="H112" s="101"/>
    </row>
    <row r="113" spans="1:8" x14ac:dyDescent="0.25">
      <c r="A113" s="89" t="s">
        <v>107</v>
      </c>
      <c r="B113" s="64" t="s">
        <v>108</v>
      </c>
      <c r="C113" s="38" t="s">
        <v>71</v>
      </c>
      <c r="D113" s="109">
        <v>0</v>
      </c>
      <c r="G113" s="103"/>
      <c r="H113" s="101"/>
    </row>
    <row r="114" spans="1:8" x14ac:dyDescent="0.25">
      <c r="A114" s="89" t="s">
        <v>109</v>
      </c>
      <c r="B114" s="64" t="s">
        <v>110</v>
      </c>
      <c r="C114" s="38" t="s">
        <v>71</v>
      </c>
      <c r="D114" s="109">
        <v>0</v>
      </c>
      <c r="G114" s="103"/>
      <c r="H114" s="101"/>
    </row>
    <row r="115" spans="1:8" x14ac:dyDescent="0.25">
      <c r="A115" s="89" t="s">
        <v>111</v>
      </c>
      <c r="B115" s="64" t="s">
        <v>112</v>
      </c>
      <c r="C115" s="38" t="s">
        <v>71</v>
      </c>
      <c r="D115" s="109">
        <v>0</v>
      </c>
      <c r="E115" s="38" t="s">
        <v>486</v>
      </c>
      <c r="G115" s="103"/>
      <c r="H115" s="101"/>
    </row>
    <row r="116" spans="1:8" x14ac:dyDescent="0.25">
      <c r="A116" s="89" t="s">
        <v>113</v>
      </c>
      <c r="B116" s="64" t="s">
        <v>114</v>
      </c>
      <c r="C116" s="38" t="s">
        <v>71</v>
      </c>
      <c r="D116" s="109">
        <v>0</v>
      </c>
      <c r="G116" s="103"/>
      <c r="H116" s="101"/>
    </row>
    <row r="117" spans="1:8" x14ac:dyDescent="0.25">
      <c r="A117" s="89" t="s">
        <v>115</v>
      </c>
      <c r="B117" s="64" t="s">
        <v>116</v>
      </c>
      <c r="C117" s="38" t="s">
        <v>71</v>
      </c>
      <c r="D117" s="109">
        <v>0</v>
      </c>
      <c r="E117" s="38" t="s">
        <v>486</v>
      </c>
      <c r="G117" s="103"/>
      <c r="H117" s="101"/>
    </row>
    <row r="118" spans="1:8" x14ac:dyDescent="0.25">
      <c r="A118" s="89" t="s">
        <v>117</v>
      </c>
      <c r="B118" s="64" t="s">
        <v>118</v>
      </c>
      <c r="C118" s="38" t="s">
        <v>71</v>
      </c>
      <c r="D118" s="109">
        <v>0</v>
      </c>
      <c r="E118" s="38" t="s">
        <v>486</v>
      </c>
      <c r="G118" s="103"/>
      <c r="H118" s="101"/>
    </row>
    <row r="119" spans="1:8" x14ac:dyDescent="0.25">
      <c r="A119" s="89" t="s">
        <v>119</v>
      </c>
      <c r="B119" s="64" t="s">
        <v>120</v>
      </c>
      <c r="C119" s="38" t="s">
        <v>71</v>
      </c>
      <c r="D119" s="109">
        <v>0</v>
      </c>
      <c r="E119" s="38" t="s">
        <v>486</v>
      </c>
      <c r="G119" s="103"/>
      <c r="H119" s="101"/>
    </row>
    <row r="120" spans="1:8" x14ac:dyDescent="0.25">
      <c r="A120" s="89" t="s">
        <v>121</v>
      </c>
      <c r="B120" s="64" t="s">
        <v>122</v>
      </c>
      <c r="C120" s="38" t="s">
        <v>71</v>
      </c>
      <c r="D120" s="109">
        <v>0</v>
      </c>
      <c r="E120" s="38" t="s">
        <v>486</v>
      </c>
      <c r="G120" s="103"/>
      <c r="H120" s="101"/>
    </row>
    <row r="121" spans="1:8" x14ac:dyDescent="0.25">
      <c r="A121" s="89" t="s">
        <v>123</v>
      </c>
      <c r="B121" s="64" t="s">
        <v>124</v>
      </c>
      <c r="C121" s="38" t="s">
        <v>71</v>
      </c>
      <c r="D121" s="109">
        <v>0</v>
      </c>
      <c r="E121" s="38" t="s">
        <v>486</v>
      </c>
      <c r="G121" s="103"/>
      <c r="H121" s="101"/>
    </row>
    <row r="122" spans="1:8" x14ac:dyDescent="0.25">
      <c r="A122" s="89" t="s">
        <v>125</v>
      </c>
      <c r="B122" s="64" t="s">
        <v>126</v>
      </c>
      <c r="C122" s="38" t="s">
        <v>71</v>
      </c>
      <c r="D122" s="109">
        <v>0</v>
      </c>
      <c r="E122" s="38" t="s">
        <v>486</v>
      </c>
      <c r="G122" s="103"/>
      <c r="H122" s="101"/>
    </row>
    <row r="123" spans="1:8" x14ac:dyDescent="0.25">
      <c r="A123" s="89" t="s">
        <v>127</v>
      </c>
      <c r="B123" s="64" t="s">
        <v>128</v>
      </c>
      <c r="C123" s="38" t="s">
        <v>71</v>
      </c>
      <c r="D123" s="109">
        <v>0</v>
      </c>
      <c r="E123" s="38" t="s">
        <v>486</v>
      </c>
      <c r="G123" s="103"/>
      <c r="H123" s="101"/>
    </row>
    <row r="124" spans="1:8" x14ac:dyDescent="0.25">
      <c r="A124" s="89" t="s">
        <v>129</v>
      </c>
      <c r="B124" s="64" t="s">
        <v>130</v>
      </c>
      <c r="C124" s="38" t="s">
        <v>71</v>
      </c>
      <c r="D124" s="109">
        <v>0</v>
      </c>
      <c r="G124" s="103"/>
      <c r="H124" s="101"/>
    </row>
    <row r="125" spans="1:8" x14ac:dyDescent="0.25">
      <c r="A125" s="89" t="s">
        <v>131</v>
      </c>
      <c r="B125" s="64" t="s">
        <v>132</v>
      </c>
      <c r="C125" s="38" t="s">
        <v>71</v>
      </c>
      <c r="D125" s="109">
        <v>0</v>
      </c>
      <c r="G125" s="103"/>
      <c r="H125" s="101"/>
    </row>
    <row r="126" spans="1:8" x14ac:dyDescent="0.25">
      <c r="A126" s="89" t="s">
        <v>133</v>
      </c>
      <c r="B126" s="64" t="s">
        <v>134</v>
      </c>
      <c r="C126" s="38" t="s">
        <v>71</v>
      </c>
      <c r="D126" s="109">
        <v>0</v>
      </c>
      <c r="G126" s="103"/>
      <c r="H126" s="101"/>
    </row>
    <row r="127" spans="1:8" x14ac:dyDescent="0.25">
      <c r="A127" s="89" t="s">
        <v>135</v>
      </c>
      <c r="B127" s="64" t="s">
        <v>136</v>
      </c>
      <c r="C127" s="38" t="s">
        <v>71</v>
      </c>
      <c r="D127" s="109">
        <v>0</v>
      </c>
      <c r="E127" s="38" t="s">
        <v>486</v>
      </c>
      <c r="G127" s="103"/>
      <c r="H127" s="101"/>
    </row>
    <row r="128" spans="1:8" x14ac:dyDescent="0.25">
      <c r="A128" s="89" t="s">
        <v>137</v>
      </c>
      <c r="B128" s="64" t="s">
        <v>138</v>
      </c>
      <c r="C128" s="38" t="s">
        <v>71</v>
      </c>
      <c r="D128" s="109">
        <v>0</v>
      </c>
      <c r="E128" s="38" t="s">
        <v>486</v>
      </c>
      <c r="G128" s="103"/>
      <c r="H128" s="101"/>
    </row>
    <row r="129" spans="1:8" x14ac:dyDescent="0.25">
      <c r="A129" s="89" t="s">
        <v>139</v>
      </c>
      <c r="B129" s="64" t="s">
        <v>140</v>
      </c>
      <c r="C129" s="38" t="s">
        <v>71</v>
      </c>
      <c r="D129" s="109">
        <v>0</v>
      </c>
      <c r="E129" s="38" t="s">
        <v>486</v>
      </c>
      <c r="G129" s="103"/>
      <c r="H129" s="101"/>
    </row>
    <row r="130" spans="1:8" x14ac:dyDescent="0.25">
      <c r="A130" s="89" t="s">
        <v>141</v>
      </c>
      <c r="B130" s="64" t="s">
        <v>142</v>
      </c>
      <c r="C130" s="38" t="s">
        <v>71</v>
      </c>
      <c r="D130" s="109">
        <v>0</v>
      </c>
      <c r="E130" s="38" t="s">
        <v>486</v>
      </c>
      <c r="G130" s="103"/>
      <c r="H130" s="101"/>
    </row>
    <row r="131" spans="1:8" x14ac:dyDescent="0.25">
      <c r="A131" s="89" t="s">
        <v>143</v>
      </c>
      <c r="B131" s="64" t="s">
        <v>144</v>
      </c>
      <c r="C131" s="38" t="s">
        <v>71</v>
      </c>
      <c r="D131" s="109">
        <v>0</v>
      </c>
      <c r="E131" s="38" t="s">
        <v>486</v>
      </c>
      <c r="G131" s="103"/>
      <c r="H131" s="101"/>
    </row>
    <row r="132" spans="1:8" x14ac:dyDescent="0.25">
      <c r="A132" s="89" t="s">
        <v>145</v>
      </c>
      <c r="B132" s="64" t="s">
        <v>146</v>
      </c>
      <c r="C132" s="38" t="s">
        <v>71</v>
      </c>
      <c r="D132" s="109">
        <v>0</v>
      </c>
      <c r="E132" s="38" t="s">
        <v>486</v>
      </c>
      <c r="G132" s="103"/>
      <c r="H132" s="101"/>
    </row>
    <row r="133" spans="1:8" x14ac:dyDescent="0.25">
      <c r="A133" s="89" t="s">
        <v>147</v>
      </c>
      <c r="B133" s="64" t="s">
        <v>148</v>
      </c>
      <c r="C133" s="38" t="s">
        <v>71</v>
      </c>
      <c r="D133" s="109">
        <v>0</v>
      </c>
      <c r="E133" s="38" t="s">
        <v>486</v>
      </c>
      <c r="G133" s="103"/>
      <c r="H133" s="101"/>
    </row>
    <row r="134" spans="1:8" x14ac:dyDescent="0.25">
      <c r="A134" s="89" t="s">
        <v>149</v>
      </c>
      <c r="B134" s="64" t="s">
        <v>150</v>
      </c>
      <c r="C134" s="38" t="s">
        <v>71</v>
      </c>
      <c r="D134" s="109">
        <v>0</v>
      </c>
      <c r="E134" s="38" t="s">
        <v>486</v>
      </c>
      <c r="G134" s="103"/>
      <c r="H134" s="101"/>
    </row>
    <row r="135" spans="1:8" x14ac:dyDescent="0.25">
      <c r="A135" s="89" t="s">
        <v>151</v>
      </c>
      <c r="B135" s="64" t="s">
        <v>152</v>
      </c>
      <c r="C135" s="38" t="s">
        <v>71</v>
      </c>
      <c r="D135" s="109">
        <v>0</v>
      </c>
      <c r="G135" s="103"/>
      <c r="H135" s="101"/>
    </row>
    <row r="136" spans="1:8" x14ac:dyDescent="0.25">
      <c r="A136" s="89" t="s">
        <v>153</v>
      </c>
      <c r="B136" s="64" t="s">
        <v>154</v>
      </c>
      <c r="C136" s="38" t="s">
        <v>71</v>
      </c>
      <c r="D136" s="109">
        <v>0</v>
      </c>
      <c r="E136" s="38" t="s">
        <v>486</v>
      </c>
      <c r="G136" s="103"/>
      <c r="H136" s="101"/>
    </row>
    <row r="137" spans="1:8" x14ac:dyDescent="0.25">
      <c r="A137" s="89" t="s">
        <v>155</v>
      </c>
      <c r="B137" s="64" t="s">
        <v>156</v>
      </c>
      <c r="C137" s="38" t="s">
        <v>71</v>
      </c>
      <c r="D137" s="109">
        <v>0</v>
      </c>
      <c r="G137" s="103"/>
      <c r="H137" s="101"/>
    </row>
    <row r="138" spans="1:8" x14ac:dyDescent="0.25">
      <c r="A138" s="89" t="s">
        <v>157</v>
      </c>
      <c r="B138" s="64" t="s">
        <v>158</v>
      </c>
      <c r="C138" s="38" t="s">
        <v>71</v>
      </c>
      <c r="D138" s="109">
        <v>0</v>
      </c>
      <c r="G138" s="103"/>
      <c r="H138" s="101"/>
    </row>
    <row r="139" spans="1:8" x14ac:dyDescent="0.25">
      <c r="A139" s="89" t="s">
        <v>159</v>
      </c>
      <c r="B139" s="64" t="s">
        <v>160</v>
      </c>
      <c r="C139" s="38" t="s">
        <v>71</v>
      </c>
      <c r="D139" s="109">
        <v>0</v>
      </c>
      <c r="G139" s="103"/>
      <c r="H139" s="101"/>
    </row>
    <row r="140" spans="1:8" x14ac:dyDescent="0.25">
      <c r="A140" s="89" t="s">
        <v>161</v>
      </c>
      <c r="B140" s="64" t="s">
        <v>162</v>
      </c>
      <c r="C140" s="38" t="s">
        <v>71</v>
      </c>
      <c r="D140" s="109">
        <v>0</v>
      </c>
      <c r="G140" s="103"/>
      <c r="H140" s="101"/>
    </row>
    <row r="141" spans="1:8" x14ac:dyDescent="0.25">
      <c r="A141" s="89" t="s">
        <v>163</v>
      </c>
      <c r="B141" s="64" t="s">
        <v>164</v>
      </c>
      <c r="C141" s="38" t="s">
        <v>71</v>
      </c>
      <c r="D141" s="109">
        <v>0</v>
      </c>
      <c r="G141" s="103"/>
      <c r="H141" s="101"/>
    </row>
    <row r="142" spans="1:8" x14ac:dyDescent="0.25">
      <c r="A142" s="89" t="s">
        <v>165</v>
      </c>
      <c r="B142" s="64" t="s">
        <v>166</v>
      </c>
      <c r="C142" s="38" t="s">
        <v>71</v>
      </c>
      <c r="D142" s="109">
        <v>0</v>
      </c>
      <c r="G142" s="103"/>
      <c r="H142" s="101"/>
    </row>
    <row r="143" spans="1:8" x14ac:dyDescent="0.25">
      <c r="A143" s="89" t="s">
        <v>167</v>
      </c>
      <c r="B143" s="64" t="s">
        <v>168</v>
      </c>
      <c r="C143" s="38" t="s">
        <v>71</v>
      </c>
      <c r="D143" s="109">
        <v>0</v>
      </c>
      <c r="G143" s="103"/>
      <c r="H143" s="101"/>
    </row>
    <row r="144" spans="1:8" x14ac:dyDescent="0.25">
      <c r="A144" s="89" t="s">
        <v>169</v>
      </c>
      <c r="B144" s="64" t="s">
        <v>170</v>
      </c>
      <c r="C144" s="38" t="s">
        <v>71</v>
      </c>
      <c r="D144" s="109">
        <v>0</v>
      </c>
      <c r="G144" s="103"/>
      <c r="H144" s="101"/>
    </row>
    <row r="145" spans="1:8" x14ac:dyDescent="0.25">
      <c r="A145" s="89" t="s">
        <v>171</v>
      </c>
      <c r="B145" s="64" t="s">
        <v>172</v>
      </c>
      <c r="C145" s="38" t="s">
        <v>71</v>
      </c>
      <c r="D145" s="109">
        <v>0</v>
      </c>
      <c r="G145" s="103"/>
      <c r="H145" s="101"/>
    </row>
    <row r="146" spans="1:8" x14ac:dyDescent="0.25">
      <c r="A146" s="89" t="s">
        <v>173</v>
      </c>
      <c r="B146" s="64" t="s">
        <v>174</v>
      </c>
      <c r="C146" s="38" t="s">
        <v>71</v>
      </c>
      <c r="D146" s="109">
        <v>0</v>
      </c>
      <c r="G146" s="103"/>
      <c r="H146" s="101"/>
    </row>
    <row r="147" spans="1:8" x14ac:dyDescent="0.25">
      <c r="A147" s="89" t="s">
        <v>175</v>
      </c>
      <c r="B147" s="64" t="s">
        <v>176</v>
      </c>
      <c r="C147" s="38" t="s">
        <v>71</v>
      </c>
      <c r="D147" s="109">
        <v>0</v>
      </c>
      <c r="G147" s="103"/>
      <c r="H147" s="101"/>
    </row>
    <row r="148" spans="1:8" x14ac:dyDescent="0.25">
      <c r="A148" s="89" t="s">
        <v>177</v>
      </c>
      <c r="B148" s="64" t="s">
        <v>178</v>
      </c>
      <c r="C148" s="38" t="s">
        <v>71</v>
      </c>
      <c r="D148" s="109">
        <v>0</v>
      </c>
      <c r="E148" s="38" t="s">
        <v>473</v>
      </c>
      <c r="G148" s="103"/>
      <c r="H148" s="101"/>
    </row>
    <row r="149" spans="1:8" x14ac:dyDescent="0.25">
      <c r="A149" s="89" t="s">
        <v>179</v>
      </c>
      <c r="B149" s="64" t="s">
        <v>180</v>
      </c>
      <c r="C149" s="38" t="s">
        <v>71</v>
      </c>
      <c r="D149" s="109">
        <v>0</v>
      </c>
      <c r="E149" s="38" t="s">
        <v>474</v>
      </c>
      <c r="G149" s="103"/>
      <c r="H149" s="101"/>
    </row>
    <row r="150" spans="1:8" x14ac:dyDescent="0.25">
      <c r="A150" s="89" t="s">
        <v>181</v>
      </c>
      <c r="B150" s="64" t="s">
        <v>182</v>
      </c>
      <c r="C150" s="38" t="s">
        <v>71</v>
      </c>
      <c r="D150" s="109">
        <v>0</v>
      </c>
      <c r="E150" s="38" t="s">
        <v>475</v>
      </c>
      <c r="G150" s="103"/>
      <c r="H150" s="101"/>
    </row>
    <row r="151" spans="1:8" x14ac:dyDescent="0.25">
      <c r="A151" s="89" t="s">
        <v>183</v>
      </c>
      <c r="B151" s="64" t="s">
        <v>184</v>
      </c>
      <c r="C151" s="38" t="s">
        <v>71</v>
      </c>
      <c r="D151" s="109">
        <v>0</v>
      </c>
      <c r="E151" s="38" t="s">
        <v>476</v>
      </c>
      <c r="G151" s="103"/>
      <c r="H151" s="101"/>
    </row>
    <row r="152" spans="1:8" x14ac:dyDescent="0.25">
      <c r="A152" s="89" t="s">
        <v>185</v>
      </c>
      <c r="B152" s="64" t="s">
        <v>186</v>
      </c>
      <c r="C152" s="38" t="s">
        <v>71</v>
      </c>
      <c r="D152" s="109">
        <v>0</v>
      </c>
      <c r="E152" s="38" t="s">
        <v>477</v>
      </c>
      <c r="G152" s="103"/>
      <c r="H152" s="101"/>
    </row>
    <row r="153" spans="1:8" x14ac:dyDescent="0.25">
      <c r="A153" s="89" t="s">
        <v>187</v>
      </c>
      <c r="B153" s="64" t="s">
        <v>188</v>
      </c>
      <c r="C153" s="38" t="s">
        <v>71</v>
      </c>
      <c r="D153" s="109">
        <v>0</v>
      </c>
      <c r="G153" s="103"/>
      <c r="H153" s="101"/>
    </row>
    <row r="154" spans="1:8" x14ac:dyDescent="0.25">
      <c r="A154" s="89" t="s">
        <v>189</v>
      </c>
      <c r="B154" s="64" t="s">
        <v>190</v>
      </c>
      <c r="C154" s="38" t="s">
        <v>71</v>
      </c>
      <c r="D154" s="109">
        <v>0</v>
      </c>
      <c r="E154" s="38" t="s">
        <v>478</v>
      </c>
      <c r="G154" s="103"/>
      <c r="H154" s="101"/>
    </row>
    <row r="155" spans="1:8" x14ac:dyDescent="0.25">
      <c r="A155" s="89" t="s">
        <v>191</v>
      </c>
      <c r="B155" s="64" t="s">
        <v>192</v>
      </c>
      <c r="C155" s="38" t="s">
        <v>71</v>
      </c>
      <c r="D155" s="109">
        <v>0</v>
      </c>
      <c r="E155" s="38" t="s">
        <v>479</v>
      </c>
      <c r="G155" s="103"/>
      <c r="H155" s="101"/>
    </row>
    <row r="156" spans="1:8" x14ac:dyDescent="0.25">
      <c r="A156" s="89" t="s">
        <v>193</v>
      </c>
      <c r="B156" s="64" t="s">
        <v>194</v>
      </c>
      <c r="C156" s="38" t="s">
        <v>71</v>
      </c>
      <c r="D156" s="109">
        <v>0</v>
      </c>
      <c r="E156" s="38" t="s">
        <v>480</v>
      </c>
      <c r="G156" s="103"/>
      <c r="H156" s="101"/>
    </row>
    <row r="157" spans="1:8" x14ac:dyDescent="0.25">
      <c r="A157" s="89" t="s">
        <v>195</v>
      </c>
      <c r="B157" s="64" t="s">
        <v>196</v>
      </c>
      <c r="C157" s="38" t="s">
        <v>71</v>
      </c>
      <c r="D157" s="109">
        <v>0</v>
      </c>
      <c r="E157" s="38" t="s">
        <v>481</v>
      </c>
      <c r="G157" s="103"/>
      <c r="H157" s="101"/>
    </row>
    <row r="158" spans="1:8" x14ac:dyDescent="0.25">
      <c r="A158" s="89" t="s">
        <v>197</v>
      </c>
      <c r="B158" s="64" t="s">
        <v>198</v>
      </c>
      <c r="C158" s="38" t="s">
        <v>71</v>
      </c>
      <c r="D158" s="109">
        <v>0</v>
      </c>
      <c r="E158" s="38" t="s">
        <v>482</v>
      </c>
      <c r="G158" s="103"/>
      <c r="H158" s="101"/>
    </row>
    <row r="159" spans="1:8" x14ac:dyDescent="0.25">
      <c r="A159" s="89" t="s">
        <v>199</v>
      </c>
      <c r="B159" s="64" t="s">
        <v>200</v>
      </c>
      <c r="C159" s="38" t="s">
        <v>71</v>
      </c>
      <c r="D159" s="109">
        <v>0</v>
      </c>
      <c r="E159" s="38" t="s">
        <v>483</v>
      </c>
      <c r="G159" s="103"/>
      <c r="H159" s="101"/>
    </row>
    <row r="160" spans="1:8" x14ac:dyDescent="0.25">
      <c r="A160" s="89" t="s">
        <v>201</v>
      </c>
      <c r="B160" s="64" t="s">
        <v>202</v>
      </c>
      <c r="C160" s="38" t="s">
        <v>71</v>
      </c>
      <c r="D160" s="109">
        <v>0</v>
      </c>
      <c r="E160" s="38" t="s">
        <v>484</v>
      </c>
      <c r="G160" s="103"/>
      <c r="H160" s="101"/>
    </row>
    <row r="161" spans="1:8" x14ac:dyDescent="0.25">
      <c r="A161" s="89" t="s">
        <v>203</v>
      </c>
      <c r="B161" s="64" t="s">
        <v>204</v>
      </c>
      <c r="C161" s="38" t="s">
        <v>71</v>
      </c>
      <c r="D161" s="109">
        <v>0</v>
      </c>
      <c r="E161" s="38" t="s">
        <v>485</v>
      </c>
      <c r="G161" s="103"/>
      <c r="H161" s="101"/>
    </row>
    <row r="162" spans="1:8" x14ac:dyDescent="0.25">
      <c r="A162" s="89" t="s">
        <v>205</v>
      </c>
      <c r="B162" s="64" t="s">
        <v>206</v>
      </c>
      <c r="C162" s="38" t="s">
        <v>71</v>
      </c>
      <c r="D162" s="109">
        <v>0</v>
      </c>
      <c r="E162" s="38" t="s">
        <v>486</v>
      </c>
      <c r="G162" s="103"/>
      <c r="H162" s="101"/>
    </row>
    <row r="163" spans="1:8" x14ac:dyDescent="0.25">
      <c r="A163" s="89" t="s">
        <v>207</v>
      </c>
      <c r="B163" s="64" t="s">
        <v>208</v>
      </c>
      <c r="C163" s="38" t="s">
        <v>71</v>
      </c>
      <c r="D163" s="109">
        <v>0</v>
      </c>
      <c r="E163" s="38" t="s">
        <v>486</v>
      </c>
      <c r="G163" s="103"/>
      <c r="H163" s="101"/>
    </row>
    <row r="164" spans="1:8" x14ac:dyDescent="0.25">
      <c r="A164" s="89" t="s">
        <v>209</v>
      </c>
      <c r="B164" s="64" t="s">
        <v>210</v>
      </c>
      <c r="C164" s="38" t="s">
        <v>71</v>
      </c>
      <c r="D164" s="109">
        <v>0</v>
      </c>
      <c r="E164" s="38" t="s">
        <v>486</v>
      </c>
      <c r="G164" s="103"/>
      <c r="H164" s="101"/>
    </row>
    <row r="165" spans="1:8" x14ac:dyDescent="0.25">
      <c r="A165" s="89" t="s">
        <v>211</v>
      </c>
      <c r="B165" s="64" t="s">
        <v>212</v>
      </c>
      <c r="C165" s="38" t="s">
        <v>71</v>
      </c>
      <c r="D165" s="109">
        <v>0</v>
      </c>
      <c r="G165" s="103"/>
      <c r="H165" s="101"/>
    </row>
    <row r="166" spans="1:8" x14ac:dyDescent="0.25">
      <c r="A166" s="89" t="s">
        <v>213</v>
      </c>
      <c r="B166" s="64" t="s">
        <v>214</v>
      </c>
      <c r="C166" s="38" t="s">
        <v>71</v>
      </c>
      <c r="D166" s="109">
        <v>0</v>
      </c>
      <c r="G166" s="103"/>
      <c r="H166" s="101"/>
    </row>
    <row r="167" spans="1:8" x14ac:dyDescent="0.25">
      <c r="A167" s="89" t="s">
        <v>215</v>
      </c>
      <c r="B167" s="64" t="s">
        <v>216</v>
      </c>
      <c r="C167" s="38" t="s">
        <v>71</v>
      </c>
      <c r="D167" s="109">
        <v>0</v>
      </c>
      <c r="E167" s="38" t="s">
        <v>486</v>
      </c>
      <c r="G167" s="103"/>
      <c r="H167" s="101"/>
    </row>
    <row r="168" spans="1:8" x14ac:dyDescent="0.25">
      <c r="A168" s="89" t="s">
        <v>217</v>
      </c>
      <c r="B168" s="64" t="s">
        <v>218</v>
      </c>
      <c r="C168" s="38" t="s">
        <v>71</v>
      </c>
      <c r="D168" s="109">
        <v>0</v>
      </c>
      <c r="E168" s="38" t="s">
        <v>486</v>
      </c>
      <c r="G168" s="103"/>
      <c r="H168" s="101"/>
    </row>
    <row r="169" spans="1:8" x14ac:dyDescent="0.25">
      <c r="A169" s="89" t="s">
        <v>219</v>
      </c>
      <c r="B169" s="64" t="s">
        <v>220</v>
      </c>
      <c r="C169" s="38" t="s">
        <v>71</v>
      </c>
      <c r="D169" s="109">
        <v>0</v>
      </c>
      <c r="E169" s="38" t="s">
        <v>486</v>
      </c>
      <c r="G169" s="103"/>
      <c r="H169" s="101"/>
    </row>
    <row r="170" spans="1:8" x14ac:dyDescent="0.25">
      <c r="A170" s="89" t="s">
        <v>221</v>
      </c>
      <c r="B170" s="64" t="s">
        <v>222</v>
      </c>
      <c r="C170" s="38" t="s">
        <v>71</v>
      </c>
      <c r="D170" s="109">
        <v>0</v>
      </c>
      <c r="E170" s="38" t="s">
        <v>486</v>
      </c>
      <c r="G170" s="103"/>
      <c r="H170" s="101"/>
    </row>
    <row r="171" spans="1:8" x14ac:dyDescent="0.25">
      <c r="A171" s="89" t="s">
        <v>223</v>
      </c>
      <c r="B171" s="64" t="s">
        <v>224</v>
      </c>
      <c r="C171" s="38" t="s">
        <v>71</v>
      </c>
      <c r="D171" s="109">
        <v>0</v>
      </c>
      <c r="E171" s="38" t="s">
        <v>486</v>
      </c>
      <c r="G171" s="103"/>
      <c r="H171" s="101"/>
    </row>
    <row r="172" spans="1:8" x14ac:dyDescent="0.25">
      <c r="A172" s="89" t="s">
        <v>225</v>
      </c>
      <c r="B172" s="64" t="s">
        <v>226</v>
      </c>
      <c r="C172" s="38" t="s">
        <v>71</v>
      </c>
      <c r="D172" s="109">
        <v>0</v>
      </c>
      <c r="E172" s="38" t="s">
        <v>486</v>
      </c>
      <c r="G172" s="103"/>
      <c r="H172" s="101"/>
    </row>
    <row r="173" spans="1:8" x14ac:dyDescent="0.25">
      <c r="A173" s="101"/>
      <c r="B173" s="64"/>
      <c r="D173" s="30"/>
      <c r="G173" s="103"/>
      <c r="H173" s="101"/>
    </row>
    <row r="174" spans="1:8" x14ac:dyDescent="0.25">
      <c r="A174" s="38"/>
      <c r="B174" s="38"/>
      <c r="G174" s="103"/>
      <c r="H174" s="101"/>
    </row>
    <row r="175" spans="1:8" x14ac:dyDescent="0.25">
      <c r="A175" s="38"/>
      <c r="B175" s="38"/>
      <c r="G175" s="103"/>
      <c r="H175" s="101"/>
    </row>
    <row r="176" spans="1:8" x14ac:dyDescent="0.25">
      <c r="A176" s="38"/>
      <c r="B176" s="38"/>
      <c r="G176" s="103"/>
      <c r="H176" s="101"/>
    </row>
    <row r="177" spans="1:8" x14ac:dyDescent="0.25">
      <c r="A177" s="38"/>
      <c r="B177" s="38"/>
      <c r="G177" s="103"/>
      <c r="H177" s="101"/>
    </row>
    <row r="178" spans="1:8" x14ac:dyDescent="0.25">
      <c r="A178" s="38"/>
      <c r="B178" s="38"/>
      <c r="G178" s="103"/>
      <c r="H178" s="101"/>
    </row>
    <row r="179" spans="1:8" x14ac:dyDescent="0.25">
      <c r="A179" s="38"/>
      <c r="B179" s="38"/>
      <c r="G179" s="103"/>
      <c r="H179" s="101"/>
    </row>
    <row r="180" spans="1:8" x14ac:dyDescent="0.25">
      <c r="A180" s="38"/>
      <c r="B180" s="38"/>
      <c r="G180" s="103"/>
      <c r="H180" s="101"/>
    </row>
    <row r="181" spans="1:8" x14ac:dyDescent="0.25">
      <c r="A181" s="38"/>
      <c r="B181" s="38"/>
      <c r="G181" s="103"/>
      <c r="H181" s="101"/>
    </row>
    <row r="182" spans="1:8" x14ac:dyDescent="0.25">
      <c r="A182" s="38"/>
      <c r="B182" s="38"/>
      <c r="G182" s="103"/>
      <c r="H182" s="101"/>
    </row>
    <row r="183" spans="1:8" x14ac:dyDescent="0.25">
      <c r="A183" s="38"/>
      <c r="B183" s="38"/>
      <c r="G183" s="103"/>
      <c r="H183" s="101"/>
    </row>
    <row r="184" spans="1:8" x14ac:dyDescent="0.25">
      <c r="A184" s="38"/>
      <c r="B184" s="38"/>
      <c r="G184" s="103"/>
      <c r="H184" s="101"/>
    </row>
    <row r="185" spans="1:8" x14ac:dyDescent="0.25">
      <c r="A185" s="38"/>
      <c r="B185" s="38"/>
      <c r="G185" s="103"/>
      <c r="H185" s="101"/>
    </row>
    <row r="186" spans="1:8" x14ac:dyDescent="0.25">
      <c r="A186" s="38"/>
      <c r="B186" s="38"/>
      <c r="G186" s="103"/>
      <c r="H186" s="101"/>
    </row>
    <row r="187" spans="1:8" x14ac:dyDescent="0.25">
      <c r="A187" s="38"/>
      <c r="B187" s="38"/>
      <c r="G187" s="103"/>
      <c r="H187" s="101"/>
    </row>
    <row r="188" spans="1:8" x14ac:dyDescent="0.25">
      <c r="A188" s="38"/>
      <c r="B188" s="38"/>
      <c r="G188" s="103"/>
      <c r="H188" s="101"/>
    </row>
    <row r="189" spans="1:8" x14ac:dyDescent="0.25">
      <c r="A189" s="38"/>
      <c r="B189" s="38"/>
      <c r="G189" s="103"/>
      <c r="H189" s="101"/>
    </row>
    <row r="190" spans="1:8" x14ac:dyDescent="0.25">
      <c r="A190" s="38"/>
      <c r="B190" s="38"/>
      <c r="G190" s="103"/>
      <c r="H190" s="101"/>
    </row>
    <row r="191" spans="1:8" x14ac:dyDescent="0.25">
      <c r="A191" s="38"/>
      <c r="B191" s="38"/>
      <c r="G191" s="103"/>
      <c r="H191" s="101"/>
    </row>
    <row r="192" spans="1:8" x14ac:dyDescent="0.25">
      <c r="A192" s="38"/>
      <c r="B192" s="38"/>
      <c r="G192" s="103"/>
      <c r="H192" s="101"/>
    </row>
    <row r="193" spans="1:8" x14ac:dyDescent="0.25">
      <c r="A193" s="38"/>
      <c r="B193" s="38"/>
      <c r="G193" s="103"/>
      <c r="H193" s="101"/>
    </row>
    <row r="194" spans="1:8" x14ac:dyDescent="0.25">
      <c r="A194" s="38"/>
      <c r="B194" s="38"/>
      <c r="G194" s="103"/>
      <c r="H194" s="101"/>
    </row>
    <row r="195" spans="1:8" x14ac:dyDescent="0.25">
      <c r="A195" s="38"/>
      <c r="B195" s="38"/>
      <c r="G195" s="103"/>
      <c r="H195" s="101"/>
    </row>
    <row r="196" spans="1:8" x14ac:dyDescent="0.25">
      <c r="A196" s="38"/>
      <c r="B196" s="38"/>
      <c r="G196" s="103"/>
      <c r="H196" s="101"/>
    </row>
    <row r="197" spans="1:8" x14ac:dyDescent="0.25">
      <c r="A197" s="38"/>
      <c r="B197" s="38"/>
      <c r="G197" s="103"/>
      <c r="H197" s="101"/>
    </row>
    <row r="198" spans="1:8" x14ac:dyDescent="0.25">
      <c r="A198" s="38"/>
      <c r="B198" s="38"/>
      <c r="G198" s="103"/>
      <c r="H198" s="101"/>
    </row>
    <row r="199" spans="1:8" x14ac:dyDescent="0.25">
      <c r="A199" s="38"/>
      <c r="B199" s="38"/>
      <c r="G199" s="103"/>
      <c r="H199" s="101"/>
    </row>
    <row r="200" spans="1:8" x14ac:dyDescent="0.25">
      <c r="A200" s="38"/>
      <c r="B200" s="38"/>
      <c r="G200" s="103"/>
      <c r="H200" s="101"/>
    </row>
    <row r="201" spans="1:8" x14ac:dyDescent="0.25">
      <c r="A201" s="38"/>
      <c r="B201" s="38"/>
      <c r="G201" s="103"/>
      <c r="H201" s="101"/>
    </row>
    <row r="202" spans="1:8" x14ac:dyDescent="0.25">
      <c r="A202" s="38"/>
      <c r="B202" s="38"/>
      <c r="G202" s="103"/>
      <c r="H202" s="101"/>
    </row>
    <row r="203" spans="1:8" x14ac:dyDescent="0.25">
      <c r="A203" s="38"/>
      <c r="B203" s="38"/>
      <c r="G203" s="103"/>
      <c r="H203" s="101"/>
    </row>
    <row r="204" spans="1:8" x14ac:dyDescent="0.25">
      <c r="A204" s="38"/>
      <c r="B204" s="38"/>
      <c r="G204" s="103"/>
      <c r="H204" s="101"/>
    </row>
    <row r="205" spans="1:8" x14ac:dyDescent="0.25">
      <c r="A205" s="38"/>
      <c r="B205" s="38"/>
      <c r="G205" s="103"/>
      <c r="H205" s="101"/>
    </row>
    <row r="206" spans="1:8" x14ac:dyDescent="0.25">
      <c r="A206" s="38"/>
      <c r="B206" s="38"/>
      <c r="G206" s="103"/>
      <c r="H206" s="101"/>
    </row>
    <row r="207" spans="1:8" x14ac:dyDescent="0.25">
      <c r="A207" s="38"/>
      <c r="B207" s="38"/>
      <c r="G207" s="103"/>
      <c r="H207" s="101"/>
    </row>
    <row r="208" spans="1:8" x14ac:dyDescent="0.25">
      <c r="A208" s="38"/>
      <c r="B208" s="38"/>
      <c r="G208" s="103"/>
      <c r="H208" s="101"/>
    </row>
    <row r="209" spans="1:8" x14ac:dyDescent="0.25">
      <c r="A209" s="38"/>
      <c r="B209" s="38"/>
      <c r="G209" s="103"/>
      <c r="H209" s="101"/>
    </row>
    <row r="210" spans="1:8" x14ac:dyDescent="0.25">
      <c r="A210" s="38"/>
      <c r="B210" s="38"/>
      <c r="G210" s="103"/>
      <c r="H210" s="101"/>
    </row>
    <row r="211" spans="1:8" x14ac:dyDescent="0.25">
      <c r="A211" s="38"/>
      <c r="B211" s="38"/>
      <c r="G211" s="103"/>
      <c r="H211" s="101"/>
    </row>
    <row r="212" spans="1:8" x14ac:dyDescent="0.25">
      <c r="A212" s="38"/>
      <c r="B212" s="38"/>
      <c r="G212" s="103"/>
      <c r="H212" s="101"/>
    </row>
    <row r="213" spans="1:8" x14ac:dyDescent="0.25">
      <c r="A213" s="38"/>
      <c r="B213" s="38"/>
      <c r="G213" s="103"/>
      <c r="H213" s="101"/>
    </row>
    <row r="214" spans="1:8" x14ac:dyDescent="0.25">
      <c r="A214" s="38"/>
      <c r="B214" s="38"/>
      <c r="G214" s="103"/>
      <c r="H214" s="101"/>
    </row>
    <row r="215" spans="1:8" x14ac:dyDescent="0.25">
      <c r="A215" s="38"/>
      <c r="B215" s="38"/>
      <c r="G215" s="103"/>
      <c r="H215" s="101"/>
    </row>
    <row r="216" spans="1:8" x14ac:dyDescent="0.25">
      <c r="A216" s="38"/>
      <c r="B216" s="38"/>
      <c r="G216" s="103"/>
      <c r="H216" s="101"/>
    </row>
    <row r="217" spans="1:8" x14ac:dyDescent="0.25">
      <c r="A217" s="38"/>
      <c r="B217" s="38"/>
      <c r="G217" s="103"/>
      <c r="H217" s="101"/>
    </row>
    <row r="218" spans="1:8" x14ac:dyDescent="0.25">
      <c r="A218" s="38"/>
      <c r="B218" s="38"/>
      <c r="G218" s="103"/>
      <c r="H218" s="101"/>
    </row>
    <row r="219" spans="1:8" x14ac:dyDescent="0.25">
      <c r="A219" s="38"/>
      <c r="B219" s="38"/>
      <c r="G219" s="103"/>
      <c r="H219" s="101"/>
    </row>
    <row r="220" spans="1:8" x14ac:dyDescent="0.25">
      <c r="A220" s="38"/>
      <c r="B220" s="38"/>
      <c r="G220" s="103"/>
      <c r="H220" s="101"/>
    </row>
    <row r="221" spans="1:8" x14ac:dyDescent="0.25">
      <c r="A221" s="38"/>
      <c r="B221" s="38"/>
      <c r="G221" s="103"/>
      <c r="H221" s="101"/>
    </row>
    <row r="222" spans="1:8" x14ac:dyDescent="0.25">
      <c r="A222" s="38"/>
      <c r="B222" s="38"/>
      <c r="G222" s="103"/>
      <c r="H222" s="101"/>
    </row>
    <row r="223" spans="1:8" x14ac:dyDescent="0.25">
      <c r="A223" s="38"/>
      <c r="B223" s="38"/>
      <c r="G223" s="103"/>
      <c r="H223" s="101"/>
    </row>
    <row r="224" spans="1:8" x14ac:dyDescent="0.25">
      <c r="A224" s="38"/>
      <c r="B224" s="38"/>
      <c r="G224" s="103"/>
      <c r="H224" s="101"/>
    </row>
    <row r="225" spans="1:8" x14ac:dyDescent="0.25">
      <c r="A225" s="38"/>
      <c r="B225" s="38"/>
      <c r="G225" s="103"/>
      <c r="H225" s="101"/>
    </row>
    <row r="226" spans="1:8" x14ac:dyDescent="0.25">
      <c r="A226" s="38"/>
      <c r="B226" s="38"/>
      <c r="G226" s="103"/>
      <c r="H226" s="101"/>
    </row>
    <row r="227" spans="1:8" x14ac:dyDescent="0.25">
      <c r="A227" s="38"/>
      <c r="B227" s="38"/>
      <c r="G227" s="103"/>
      <c r="H227" s="101"/>
    </row>
    <row r="228" spans="1:8" x14ac:dyDescent="0.25">
      <c r="A228" s="38"/>
      <c r="B228" s="38"/>
      <c r="G228" s="103"/>
      <c r="H228" s="101"/>
    </row>
    <row r="229" spans="1:8" x14ac:dyDescent="0.25">
      <c r="A229" s="38"/>
      <c r="B229" s="38"/>
      <c r="G229" s="103"/>
      <c r="H229" s="101"/>
    </row>
    <row r="230" spans="1:8" x14ac:dyDescent="0.25">
      <c r="A230" s="38"/>
      <c r="B230" s="38"/>
      <c r="G230" s="103"/>
      <c r="H230" s="101"/>
    </row>
    <row r="231" spans="1:8" x14ac:dyDescent="0.25">
      <c r="A231" s="38"/>
      <c r="B231" s="38"/>
      <c r="G231" s="103"/>
      <c r="H231" s="101"/>
    </row>
    <row r="232" spans="1:8" x14ac:dyDescent="0.25">
      <c r="A232" s="38"/>
      <c r="B232" s="38"/>
      <c r="G232" s="103"/>
      <c r="H232" s="101"/>
    </row>
    <row r="233" spans="1:8" x14ac:dyDescent="0.25">
      <c r="A233" s="38"/>
      <c r="B233" s="38"/>
      <c r="G233" s="103"/>
      <c r="H233" s="101"/>
    </row>
    <row r="234" spans="1:8" x14ac:dyDescent="0.25">
      <c r="A234" s="38"/>
      <c r="B234" s="38"/>
      <c r="G234" s="103"/>
      <c r="H234" s="101"/>
    </row>
    <row r="235" spans="1:8" x14ac:dyDescent="0.25">
      <c r="A235" s="38"/>
      <c r="B235" s="38"/>
      <c r="G235" s="103"/>
      <c r="H235" s="101"/>
    </row>
    <row r="236" spans="1:8" x14ac:dyDescent="0.25">
      <c r="A236" s="38"/>
      <c r="B236" s="38"/>
      <c r="G236" s="103"/>
      <c r="H236" s="101"/>
    </row>
    <row r="237" spans="1:8" x14ac:dyDescent="0.25">
      <c r="A237" s="38"/>
      <c r="B237" s="38"/>
      <c r="G237" s="103"/>
      <c r="H237" s="101"/>
    </row>
    <row r="238" spans="1:8" x14ac:dyDescent="0.25">
      <c r="A238" s="38"/>
      <c r="B238" s="38"/>
      <c r="G238" s="103"/>
      <c r="H238" s="101"/>
    </row>
    <row r="239" spans="1:8" x14ac:dyDescent="0.25">
      <c r="A239" s="38"/>
      <c r="B239" s="38"/>
      <c r="G239" s="103"/>
      <c r="H239" s="101"/>
    </row>
    <row r="240" spans="1:8" x14ac:dyDescent="0.25">
      <c r="A240" s="38"/>
      <c r="B240" s="38"/>
      <c r="G240" s="103"/>
      <c r="H240" s="101"/>
    </row>
    <row r="241" spans="1:8" x14ac:dyDescent="0.25">
      <c r="A241" s="38"/>
      <c r="B241" s="38"/>
      <c r="G241" s="103"/>
      <c r="H241" s="101"/>
    </row>
    <row r="242" spans="1:8" x14ac:dyDescent="0.25">
      <c r="A242" s="38"/>
      <c r="B242" s="38"/>
      <c r="G242" s="103"/>
      <c r="H242" s="101"/>
    </row>
    <row r="243" spans="1:8" x14ac:dyDescent="0.25">
      <c r="A243" s="38"/>
      <c r="B243" s="38"/>
      <c r="G243" s="103"/>
      <c r="H243" s="101"/>
    </row>
    <row r="244" spans="1:8" x14ac:dyDescent="0.25">
      <c r="A244" s="38"/>
      <c r="B244" s="38"/>
      <c r="G244" s="103"/>
      <c r="H244" s="101"/>
    </row>
    <row r="245" spans="1:8" x14ac:dyDescent="0.25">
      <c r="A245" s="38"/>
      <c r="B245" s="38"/>
      <c r="G245" s="103"/>
      <c r="H245" s="101"/>
    </row>
    <row r="246" spans="1:8" x14ac:dyDescent="0.25">
      <c r="A246" s="38"/>
      <c r="B246" s="38"/>
      <c r="G246" s="103"/>
      <c r="H246" s="101"/>
    </row>
    <row r="247" spans="1:8" x14ac:dyDescent="0.25">
      <c r="A247" s="38"/>
      <c r="B247" s="38"/>
      <c r="G247" s="103"/>
      <c r="H247" s="101"/>
    </row>
    <row r="248" spans="1:8" x14ac:dyDescent="0.25">
      <c r="A248" s="38"/>
      <c r="B248" s="38"/>
      <c r="G248" s="103"/>
      <c r="H248" s="101"/>
    </row>
    <row r="249" spans="1:8" x14ac:dyDescent="0.25">
      <c r="A249" s="38"/>
      <c r="B249" s="38"/>
      <c r="G249" s="103"/>
      <c r="H249" s="101"/>
    </row>
    <row r="250" spans="1:8" x14ac:dyDescent="0.25">
      <c r="A250" s="38"/>
      <c r="B250" s="38"/>
      <c r="G250" s="103"/>
      <c r="H250" s="101"/>
    </row>
    <row r="251" spans="1:8" x14ac:dyDescent="0.25">
      <c r="A251" s="38"/>
      <c r="B251" s="38"/>
      <c r="G251" s="103"/>
      <c r="H251" s="101"/>
    </row>
    <row r="252" spans="1:8" x14ac:dyDescent="0.25">
      <c r="A252" s="38"/>
      <c r="B252" s="38"/>
      <c r="G252" s="103"/>
      <c r="H252" s="101"/>
    </row>
    <row r="253" spans="1:8" x14ac:dyDescent="0.25">
      <c r="A253" s="38"/>
      <c r="B253" s="38"/>
      <c r="G253" s="103"/>
      <c r="H253" s="101"/>
    </row>
    <row r="254" spans="1:8" x14ac:dyDescent="0.25">
      <c r="A254" s="38"/>
      <c r="B254" s="38"/>
      <c r="G254" s="103"/>
      <c r="H254" s="101"/>
    </row>
    <row r="255" spans="1:8" x14ac:dyDescent="0.25">
      <c r="A255" s="38"/>
      <c r="B255" s="38"/>
      <c r="G255" s="103"/>
      <c r="H255" s="101"/>
    </row>
    <row r="256" spans="1:8" x14ac:dyDescent="0.25">
      <c r="A256" s="38"/>
      <c r="B256" s="38"/>
      <c r="G256" s="103"/>
      <c r="H256" s="101"/>
    </row>
    <row r="257" spans="1:8" x14ac:dyDescent="0.25">
      <c r="A257" s="38"/>
      <c r="B257" s="38"/>
      <c r="G257" s="103"/>
      <c r="H257" s="101"/>
    </row>
    <row r="258" spans="1:8" x14ac:dyDescent="0.25">
      <c r="A258" s="38"/>
      <c r="B258" s="38"/>
      <c r="G258" s="103"/>
      <c r="H258" s="101"/>
    </row>
    <row r="259" spans="1:8" x14ac:dyDescent="0.25">
      <c r="A259" s="38"/>
      <c r="B259" s="38"/>
      <c r="G259" s="103"/>
      <c r="H259" s="101"/>
    </row>
    <row r="260" spans="1:8" x14ac:dyDescent="0.25">
      <c r="A260" s="38"/>
      <c r="B260" s="38"/>
      <c r="G260" s="103"/>
      <c r="H260" s="101"/>
    </row>
    <row r="261" spans="1:8" x14ac:dyDescent="0.25">
      <c r="A261" s="38"/>
      <c r="B261" s="38"/>
      <c r="G261" s="103"/>
      <c r="H261" s="101"/>
    </row>
    <row r="262" spans="1:8" x14ac:dyDescent="0.25">
      <c r="A262" s="38"/>
      <c r="B262" s="38"/>
      <c r="G262" s="103"/>
      <c r="H262" s="101"/>
    </row>
    <row r="263" spans="1:8" x14ac:dyDescent="0.25">
      <c r="A263" s="38"/>
      <c r="B263" s="38"/>
      <c r="G263" s="103"/>
      <c r="H263" s="101"/>
    </row>
    <row r="264" spans="1:8" x14ac:dyDescent="0.25">
      <c r="A264" s="38"/>
      <c r="B264" s="38"/>
      <c r="G264" s="103"/>
      <c r="H264" s="101"/>
    </row>
    <row r="265" spans="1:8" x14ac:dyDescent="0.25">
      <c r="A265" s="38"/>
      <c r="B265" s="38"/>
      <c r="G265" s="103"/>
      <c r="H265" s="101"/>
    </row>
    <row r="266" spans="1:8" x14ac:dyDescent="0.25">
      <c r="A266" s="38"/>
      <c r="B266" s="38"/>
      <c r="G266" s="103"/>
      <c r="H266" s="101"/>
    </row>
    <row r="267" spans="1:8" x14ac:dyDescent="0.25">
      <c r="A267" s="38"/>
      <c r="B267" s="38"/>
      <c r="G267" s="103"/>
      <c r="H267" s="101"/>
    </row>
    <row r="268" spans="1:8" x14ac:dyDescent="0.25">
      <c r="A268" s="38"/>
      <c r="B268" s="38"/>
      <c r="G268" s="103"/>
      <c r="H268" s="101"/>
    </row>
    <row r="269" spans="1:8" x14ac:dyDescent="0.25">
      <c r="A269" s="38"/>
      <c r="B269" s="38"/>
      <c r="G269" s="103"/>
      <c r="H269" s="101"/>
    </row>
    <row r="270" spans="1:8" x14ac:dyDescent="0.25">
      <c r="A270" s="38"/>
      <c r="B270" s="38"/>
      <c r="G270" s="103"/>
      <c r="H270" s="101"/>
    </row>
    <row r="271" spans="1:8" x14ac:dyDescent="0.25">
      <c r="A271" s="38"/>
      <c r="B271" s="38"/>
      <c r="G271" s="103"/>
      <c r="H271" s="101"/>
    </row>
    <row r="272" spans="1:8" x14ac:dyDescent="0.25">
      <c r="A272" s="38"/>
      <c r="B272" s="38"/>
      <c r="G272" s="103"/>
      <c r="H272" s="101"/>
    </row>
    <row r="273" spans="1:8" x14ac:dyDescent="0.25">
      <c r="A273" s="38"/>
      <c r="B273" s="38"/>
      <c r="G273" s="103"/>
      <c r="H273" s="101"/>
    </row>
    <row r="274" spans="1:8" x14ac:dyDescent="0.25">
      <c r="A274" s="38"/>
      <c r="B274" s="38"/>
      <c r="G274" s="103"/>
      <c r="H274" s="101"/>
    </row>
    <row r="275" spans="1:8" x14ac:dyDescent="0.25">
      <c r="A275" s="38"/>
      <c r="B275" s="38"/>
      <c r="G275" s="103"/>
      <c r="H275" s="101"/>
    </row>
    <row r="276" spans="1:8" x14ac:dyDescent="0.25">
      <c r="A276" s="38"/>
      <c r="B276" s="38"/>
      <c r="G276" s="103"/>
      <c r="H276" s="101"/>
    </row>
    <row r="277" spans="1:8" x14ac:dyDescent="0.25">
      <c r="A277" s="38"/>
      <c r="B277" s="38"/>
      <c r="G277" s="103"/>
      <c r="H277" s="101"/>
    </row>
    <row r="278" spans="1:8" x14ac:dyDescent="0.25">
      <c r="A278" s="38"/>
      <c r="B278" s="38"/>
      <c r="G278" s="103"/>
      <c r="H278" s="101"/>
    </row>
    <row r="279" spans="1:8" x14ac:dyDescent="0.25">
      <c r="A279" s="38"/>
      <c r="B279" s="38"/>
      <c r="G279" s="103"/>
      <c r="H279" s="101"/>
    </row>
    <row r="280" spans="1:8" x14ac:dyDescent="0.25">
      <c r="A280" s="38"/>
      <c r="B280" s="38"/>
      <c r="G280" s="103"/>
      <c r="H280" s="101"/>
    </row>
    <row r="281" spans="1:8" x14ac:dyDescent="0.25">
      <c r="A281" s="38"/>
      <c r="B281" s="38"/>
      <c r="G281" s="103"/>
      <c r="H281" s="101"/>
    </row>
    <row r="283" spans="1:8" x14ac:dyDescent="0.25">
      <c r="C283" s="38" t="s">
        <v>29</v>
      </c>
    </row>
  </sheetData>
  <sheetProtection insertRows="0" deleteRows="0" selectLockedCells="1"/>
  <conditionalFormatting sqref="H282:H469">
    <cfRule type="containsText" dxfId="3" priority="23" operator="containsText" text="New Sign Required">
      <formula>NOT(ISERROR(SEARCH("New Sign Required",H282)))</formula>
    </cfRule>
  </conditionalFormatting>
  <conditionalFormatting sqref="H1:H4 H282:H1048576 G5:G281">
    <cfRule type="containsText" dxfId="2" priority="11" operator="containsText" text="Remove Old Sign">
      <formula>NOT(ISERROR(SEARCH("Remove Old Sign",G1)))</formula>
    </cfRule>
    <cfRule type="containsText" dxfId="1" priority="12" operator="containsText" text="Move Sign to New Location">
      <formula>NOT(ISERROR(SEARCH("Move Sign to New Location",G1)))</formula>
    </cfRule>
  </conditionalFormatting>
  <conditionalFormatting sqref="G3:G4 E1:E2 G282:G1048576 F16:F18 F24:F25 F91:F173 E145:E152 F5:F14 F28:F40 E154:E164 E167:E172 E115 E117:E123 E127:E141">
    <cfRule type="containsText" dxfId="0" priority="10" operator="containsText" text="Remove Old Tag">
      <formula>NOT(ISERROR(SEARCH("Remove Old Tag",E1)))</formula>
    </cfRule>
  </conditionalFormatting>
  <dataValidations disablePrompts="1" count="2">
    <dataValidation type="list" allowBlank="1" showInputMessage="1" showErrorMessage="1" sqref="D69:D84">
      <formula1>YesNo</formula1>
    </dataValidation>
    <dataValidation type="list" allowBlank="1" showInputMessage="1" showErrorMessage="1" sqref="H229:H45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C173 C282 C6 C112</xm:sqref>
        </x14:dataValidation>
        <x14:dataValidation type="list" allowBlank="1" showInputMessage="1" showErrorMessage="1">
          <x14:formula1>
            <xm:f>Lookup!$G$1:$G$5</xm:f>
          </x14:formula1>
          <xm:sqref>C113:C172</xm:sqref>
        </x14:dataValidation>
        <x14:dataValidation type="list" allowBlank="1" showInputMessage="1" showErrorMessage="1">
          <x14:formula1>
            <xm:f>Lookup!#REF!</xm:f>
          </x14:formula1>
          <xm:sqref>C7:C111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G6:H228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70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0381</v>
      </c>
      <c r="B243" s="3" t="str">
        <f>VLOOKUP(A243,[3]UKBuilding_List!$A$1:$D$376,3,FALSE)</f>
        <v>162-164 Gazette Avenue</v>
      </c>
      <c r="C243" s="1"/>
    </row>
    <row r="244" spans="1:3" x14ac:dyDescent="0.25">
      <c r="A244" s="2" t="str">
        <f>([3]UKBuilding_List!A244)</f>
        <v>0382</v>
      </c>
      <c r="B244" s="3" t="str">
        <f>VLOOKUP(A244,[3]UKBuilding_List!$A$1:$D$376,3,FALSE)</f>
        <v>Sky Blue Solar House</v>
      </c>
      <c r="C244" s="1"/>
    </row>
    <row r="245" spans="1:3" x14ac:dyDescent="0.25">
      <c r="A245" s="2" t="str">
        <f>([3]UKBuilding_List!A245)</f>
        <v>0386</v>
      </c>
      <c r="B245" s="3" t="str">
        <f>VLOOKUP(A245,[3]UKBuilding_List!$A$1:$D$376,3,FALSE)</f>
        <v>150 Gazette Avenue</v>
      </c>
      <c r="C245" s="1"/>
    </row>
    <row r="246" spans="1:3" x14ac:dyDescent="0.25">
      <c r="A246" s="2" t="str">
        <f>([3]UKBuilding_List!A246)</f>
        <v>0391</v>
      </c>
      <c r="B246" s="3" t="str">
        <f>VLOOKUP(A246,[3]UKBuilding_List!$A$1:$D$376,3,FALSE)</f>
        <v>Bus Shelter #2</v>
      </c>
      <c r="C246" s="1"/>
    </row>
    <row r="247" spans="1:3" x14ac:dyDescent="0.25">
      <c r="A247" s="2" t="str">
        <f>([3]UKBuilding_List!A247)</f>
        <v>0393</v>
      </c>
      <c r="B247" s="3" t="str">
        <f>VLOOKUP(A247,[3]UKBuilding_List!$A$1:$D$376,3,FALSE)</f>
        <v>Bus Shelter #7</v>
      </c>
      <c r="C247" s="1"/>
    </row>
    <row r="248" spans="1:3" x14ac:dyDescent="0.25">
      <c r="A248" s="2" t="str">
        <f>([3]UKBuilding_List!A248)</f>
        <v>0394</v>
      </c>
      <c r="B248" s="3" t="str">
        <f>VLOOKUP(A248,[3]UKBuilding_List!$A$1:$D$376,3,FALSE)</f>
        <v>Bus Shelter #6</v>
      </c>
      <c r="C248" s="1"/>
    </row>
    <row r="249" spans="1:3" x14ac:dyDescent="0.25">
      <c r="A249" s="2" t="str">
        <f>([3]UKBuilding_List!A249)</f>
        <v>0397</v>
      </c>
      <c r="B249" s="3" t="str">
        <f>VLOOKUP(A249,[3]UKBuilding_List!$A$1:$D$376,3,FALSE)</f>
        <v>Bus Shelter #9</v>
      </c>
      <c r="C249" s="1"/>
    </row>
    <row r="250" spans="1:3" x14ac:dyDescent="0.25">
      <c r="A250" s="2" t="str">
        <f>([3]UKBuilding_List!A250)</f>
        <v>0398</v>
      </c>
      <c r="B250" s="3" t="str">
        <f>VLOOKUP(A250,[3]UKBuilding_List!$A$1:$D$376,3,FALSE)</f>
        <v>Bus Shelter #10</v>
      </c>
      <c r="C250" s="1"/>
    </row>
    <row r="251" spans="1:3" x14ac:dyDescent="0.25">
      <c r="A251" s="2" t="str">
        <f>([3]UKBuilding_List!A251)</f>
        <v>0399</v>
      </c>
      <c r="B251" s="3" t="str">
        <f>VLOOKUP(A251,[3]UKBuilding_List!$A$1:$D$376,3,FALSE)</f>
        <v>Bus Shelter #11</v>
      </c>
      <c r="C251" s="1"/>
    </row>
    <row r="252" spans="1:3" x14ac:dyDescent="0.25">
      <c r="A252" s="2" t="str">
        <f>([3]UKBuilding_List!A252)</f>
        <v>0400</v>
      </c>
      <c r="B252" s="3" t="str">
        <f>VLOOKUP(A252,[3]UKBuilding_List!$A$1:$D$376,3,FALSE)</f>
        <v>Ellen H. Richards House</v>
      </c>
      <c r="C252" s="1"/>
    </row>
    <row r="253" spans="1:3" x14ac:dyDescent="0.25">
      <c r="A253" s="2" t="str">
        <f>([3]UKBuilding_List!A253)</f>
        <v>0401</v>
      </c>
      <c r="B253" s="3" t="str">
        <f>VLOOKUP(A253,[3]UKBuilding_List!$A$1:$D$376,3,FALSE)</f>
        <v>Weldon House</v>
      </c>
      <c r="C253" s="1"/>
    </row>
    <row r="254" spans="1:3" x14ac:dyDescent="0.25">
      <c r="A254" s="2" t="str">
        <f>([3]UKBuilding_List!A254)</f>
        <v>0403</v>
      </c>
      <c r="B254" s="3" t="str">
        <f>VLOOKUP(A254,[3]UKBuilding_List!$A$1:$D$376,3,FALSE)</f>
        <v>Weldon House Unit 2</v>
      </c>
      <c r="C254" s="1"/>
    </row>
    <row r="255" spans="1:3" x14ac:dyDescent="0.25">
      <c r="A255" s="2" t="str">
        <f>([3]UKBuilding_List!A255)</f>
        <v>0413</v>
      </c>
      <c r="B255" s="3" t="str">
        <f>VLOOKUP(A255,[3]UKBuilding_List!$A$1:$D$376,3,FALSE)</f>
        <v>Softball/Soccer Locker Rooms</v>
      </c>
      <c r="C255" s="1"/>
    </row>
    <row r="256" spans="1:3" x14ac:dyDescent="0.25">
      <c r="A256" s="2" t="str">
        <f>([3]UKBuilding_List!A256)</f>
        <v>0417</v>
      </c>
      <c r="B256" s="3" t="str">
        <f>VLOOKUP(A256,[3]UKBuilding_List!$A$1:$D$376,3,FALSE)</f>
        <v>660 South Limestone</v>
      </c>
      <c r="C256" s="1"/>
    </row>
    <row r="257" spans="1:3" x14ac:dyDescent="0.25">
      <c r="A257" s="2" t="str">
        <f>([3]UKBuilding_List!A257)</f>
        <v>0419</v>
      </c>
      <c r="B257" s="3" t="str">
        <f>VLOOKUP(A257,[3]UKBuilding_List!$A$1:$D$376,3,FALSE)</f>
        <v>Bus Shelter #13</v>
      </c>
      <c r="C257" s="1"/>
    </row>
    <row r="258" spans="1:3" x14ac:dyDescent="0.25">
      <c r="A258" s="2" t="str">
        <f>([3]UKBuilding_List!A258)</f>
        <v>0420</v>
      </c>
      <c r="B258" s="3" t="str">
        <f>VLOOKUP(A258,[3]UKBuilding_List!$A$1:$D$376,3,FALSE)</f>
        <v>424 Euclid Avenue</v>
      </c>
      <c r="C258" s="1"/>
    </row>
    <row r="259" spans="1:3" x14ac:dyDescent="0.25">
      <c r="A259" s="2" t="str">
        <f>([3]UKBuilding_List!A259)</f>
        <v>0432</v>
      </c>
      <c r="B259" s="3" t="str">
        <f>VLOOKUP(A259,[3]UKBuilding_List!$A$1:$D$376,3,FALSE)</f>
        <v>Commonwealth House</v>
      </c>
      <c r="C259" s="1"/>
    </row>
    <row r="260" spans="1:3" x14ac:dyDescent="0.25">
      <c r="A260" s="2" t="str">
        <f>([3]UKBuilding_List!A260)</f>
        <v>0433</v>
      </c>
      <c r="B260" s="3" t="str">
        <f>VLOOKUP(A260,[3]UKBuilding_List!$A$1:$D$376,3,FALSE)</f>
        <v>William E and Casiana Schmidt Vocal Arts Center</v>
      </c>
      <c r="C260" s="1"/>
    </row>
    <row r="261" spans="1:3" x14ac:dyDescent="0.25">
      <c r="A261" s="2" t="str">
        <f>([3]UKBuilding_List!A261)</f>
        <v>0442</v>
      </c>
      <c r="B261" s="3" t="str">
        <f>VLOOKUP(A261,[3]UKBuilding_List!$A$1:$D$376,3,FALSE)</f>
        <v>Ligon House</v>
      </c>
      <c r="C261" s="1"/>
    </row>
    <row r="262" spans="1:3" x14ac:dyDescent="0.25">
      <c r="A262" s="2" t="str">
        <f>([3]UKBuilding_List!A262)</f>
        <v>0446</v>
      </c>
      <c r="B262" s="3" t="str">
        <f>VLOOKUP(A262,[3]UKBuilding_List!$A$1:$D$376,3,FALSE)</f>
        <v>John Cropp Softball Stadium</v>
      </c>
      <c r="C262" s="1"/>
    </row>
    <row r="263" spans="1:3" x14ac:dyDescent="0.25">
      <c r="A263" s="2" t="str">
        <f>([3]UKBuilding_List!A263)</f>
        <v>0447</v>
      </c>
      <c r="B263" s="3" t="str">
        <f>VLOOKUP(A263,[3]UKBuilding_List!$A$1:$D$376,3,FALSE)</f>
        <v>Hitting Pavilion</v>
      </c>
      <c r="C263" s="1"/>
    </row>
    <row r="264" spans="1:3" x14ac:dyDescent="0.25">
      <c r="A264" s="2" t="str">
        <f>([3]UKBuilding_List!A264)</f>
        <v>0448</v>
      </c>
      <c r="B264" s="3" t="str">
        <f>VLOOKUP(A264,[3]UKBuilding_List!$A$1:$D$376,3,FALSE)</f>
        <v>Football Storage Shed</v>
      </c>
      <c r="C264" s="1"/>
    </row>
    <row r="265" spans="1:3" x14ac:dyDescent="0.25">
      <c r="A265" s="2" t="str">
        <f>([3]UKBuilding_List!A265)</f>
        <v>0449</v>
      </c>
      <c r="B265" s="3" t="str">
        <f>VLOOKUP(A265,[3]UKBuilding_List!$A$1:$D$376,3,FALSE)</f>
        <v>Shively Grounds Storage Building</v>
      </c>
      <c r="C265" s="1"/>
    </row>
    <row r="266" spans="1:3" x14ac:dyDescent="0.25">
      <c r="A266" s="2" t="str">
        <f>([3]UKBuilding_List!A266)</f>
        <v>0453</v>
      </c>
      <c r="B266" s="3" t="str">
        <f>VLOOKUP(A266,[3]UKBuilding_List!$A$1:$D$376,3,FALSE)</f>
        <v>Shively Grounds Building</v>
      </c>
      <c r="C266" s="1"/>
    </row>
    <row r="267" spans="1:3" x14ac:dyDescent="0.25">
      <c r="A267" s="2" t="str">
        <f>([3]UKBuilding_List!A267)</f>
        <v>0456</v>
      </c>
      <c r="B267" s="3" t="str">
        <f>VLOOKUP(A267,[3]UKBuilding_List!$A$1:$D$376,3,FALSE)</f>
        <v>W.T. Young Library</v>
      </c>
      <c r="C267" s="1"/>
    </row>
    <row r="268" spans="1:3" x14ac:dyDescent="0.25">
      <c r="A268" s="2" t="str">
        <f>([3]UKBuilding_List!A268)</f>
        <v>0462</v>
      </c>
      <c r="B268" s="3" t="str">
        <f>VLOOKUP(A268,[3]UKBuilding_List!$A$1:$D$376,3,FALSE)</f>
        <v>Sarah Bennett Holmes Hall</v>
      </c>
      <c r="C268" s="1"/>
    </row>
    <row r="269" spans="1:3" x14ac:dyDescent="0.25">
      <c r="A269" s="2" t="str">
        <f>([3]UKBuilding_List!A269)</f>
        <v>0463</v>
      </c>
      <c r="B269" s="3" t="str">
        <f>VLOOKUP(A269,[3]UKBuilding_List!$A$1:$D$376,3,FALSE)</f>
        <v>Cleona Belle Matthews Boyd Hall</v>
      </c>
      <c r="C269" s="1"/>
    </row>
    <row r="270" spans="1:3" x14ac:dyDescent="0.25">
      <c r="A270" s="2" t="str">
        <f>([3]UKBuilding_List!A270)</f>
        <v>0465</v>
      </c>
      <c r="B270" s="3" t="str">
        <f>VLOOKUP(A270,[3]UKBuilding_List!$A$1:$D$376,3,FALSE)</f>
        <v>Pavilion at Kroger Field</v>
      </c>
      <c r="C270" s="1"/>
    </row>
    <row r="271" spans="1:3" x14ac:dyDescent="0.25">
      <c r="A271" s="2" t="str">
        <f>([3]UKBuilding_List!A271)</f>
        <v>0467</v>
      </c>
      <c r="B271" s="3" t="str">
        <f>VLOOKUP(A271,[3]UKBuilding_List!$A$1:$D$376,3,FALSE)</f>
        <v>220 Transcript Ave</v>
      </c>
      <c r="C271" s="1"/>
    </row>
    <row r="272" spans="1:3" x14ac:dyDescent="0.25">
      <c r="A272" s="2" t="str">
        <f>([3]UKBuilding_List!A272)</f>
        <v>0473</v>
      </c>
      <c r="B272" s="3" t="str">
        <f>VLOOKUP(A272,[3]UKBuilding_List!$A$1:$D$376,3,FALSE)</f>
        <v>505 Oldham Ct</v>
      </c>
      <c r="C272" s="1"/>
    </row>
    <row r="273" spans="1:3" x14ac:dyDescent="0.25">
      <c r="A273" s="2" t="str">
        <f>([3]UKBuilding_List!A273)</f>
        <v>0481</v>
      </c>
      <c r="B273" s="3" t="str">
        <f>VLOOKUP(A273,[3]UKBuilding_List!$A$1:$D$376,3,FALSE)</f>
        <v>LCC Academic Tech Building</v>
      </c>
      <c r="C273" s="1"/>
    </row>
    <row r="274" spans="1:3" x14ac:dyDescent="0.25">
      <c r="A274" s="2" t="str">
        <f>([3]UKBuilding_List!A274)</f>
        <v>0484</v>
      </c>
      <c r="B274" s="3" t="str">
        <f>VLOOKUP(A274,[3]UKBuilding_List!$A$1:$D$376,3,FALSE)</f>
        <v>Real Properties Garage</v>
      </c>
      <c r="C274" s="1"/>
    </row>
    <row r="275" spans="1:3" x14ac:dyDescent="0.25">
      <c r="A275" s="2" t="str">
        <f>([3]UKBuilding_List!A275)</f>
        <v>0485</v>
      </c>
      <c r="B275" s="3" t="str">
        <f>VLOOKUP(A275,[3]UKBuilding_List!$A$1:$D$376,3,FALSE)</f>
        <v>Boone Tennis Stadium</v>
      </c>
      <c r="C275" s="1"/>
    </row>
    <row r="276" spans="1:3" x14ac:dyDescent="0.25">
      <c r="A276" s="2" t="str">
        <f>([3]UKBuilding_List!A276)</f>
        <v>0487</v>
      </c>
      <c r="B276" s="3" t="str">
        <f>VLOOKUP(A276,[3]UKBuilding_List!$A$1:$D$376,3,FALSE)</f>
        <v>518 Oldham Ct</v>
      </c>
      <c r="C276" s="1"/>
    </row>
    <row r="277" spans="1:3" x14ac:dyDescent="0.25">
      <c r="A277" s="2" t="str">
        <f>([3]UKBuilding_List!A277)</f>
        <v>0488</v>
      </c>
      <c r="B277" s="3" t="str">
        <f>VLOOKUP(A277,[3]UKBuilding_List!$A$1:$D$376,3,FALSE)</f>
        <v>Woodland Early Learning Center</v>
      </c>
      <c r="C277" s="1"/>
    </row>
    <row r="278" spans="1:3" x14ac:dyDescent="0.25">
      <c r="A278" s="2" t="str">
        <f>([3]UKBuilding_List!A278)</f>
        <v>0489</v>
      </c>
      <c r="B278" s="3" t="str">
        <f>VLOOKUP(A278,[3]UKBuilding_List!$A$1:$D$376,3,FALSE)</f>
        <v>1117 South Limestone</v>
      </c>
      <c r="C278" s="1"/>
    </row>
    <row r="279" spans="1:3" x14ac:dyDescent="0.25">
      <c r="A279" s="2" t="str">
        <f>([3]UKBuilding_List!A279)</f>
        <v>0490</v>
      </c>
      <c r="B279" s="3" t="str">
        <f>VLOOKUP(A279,[3]UKBuilding_List!$A$1:$D$376,3,FALSE)</f>
        <v>Environmental Quality Management</v>
      </c>
      <c r="C279" s="1"/>
    </row>
    <row r="280" spans="1:3" x14ac:dyDescent="0.25">
      <c r="A280" s="2" t="str">
        <f>([3]UKBuilding_List!A280)</f>
        <v>0494</v>
      </c>
      <c r="B280" s="3" t="str">
        <f>VLOOKUP(A280,[3]UKBuilding_List!$A$1:$D$376,3,FALSE)</f>
        <v>Stuckert Career Center</v>
      </c>
      <c r="C280" s="1"/>
    </row>
    <row r="281" spans="1:3" x14ac:dyDescent="0.25">
      <c r="A281" s="2" t="str">
        <f>([3]UKBuilding_List!A281)</f>
        <v>0495</v>
      </c>
      <c r="B281" s="3" t="str">
        <f>VLOOKUP(A281,[3]UKBuilding_List!$A$1:$D$376,3,FALSE)</f>
        <v>James F. Hardymon Communications Building</v>
      </c>
      <c r="C281" s="1"/>
    </row>
    <row r="282" spans="1:3" x14ac:dyDescent="0.25">
      <c r="A282" s="2" t="str">
        <f>([3]UKBuilding_List!A282)</f>
        <v>0503</v>
      </c>
      <c r="B282" s="3" t="str">
        <f>VLOOKUP(A282,[3]UKBuilding_List!$A$1:$D$376,3,FALSE)</f>
        <v>Ralph G Anderson Building (Mech Eng)</v>
      </c>
      <c r="C282" s="1"/>
    </row>
    <row r="283" spans="1:3" x14ac:dyDescent="0.25">
      <c r="A283" s="2" t="str">
        <f>([3]UKBuilding_List!A283)</f>
        <v>0504</v>
      </c>
      <c r="B283" s="3" t="str">
        <f>VLOOKUP(A283,[3]UKBuilding_List!$A$1:$D$376,3,FALSE)</f>
        <v>Phi Gamma Delta Fraternity (FIJI)</v>
      </c>
      <c r="C283" s="1"/>
    </row>
    <row r="284" spans="1:3" x14ac:dyDescent="0.25">
      <c r="A284" s="2" t="str">
        <f>([3]UKBuilding_List!A284)</f>
        <v>0505</v>
      </c>
      <c r="B284" s="3" t="str">
        <f>VLOOKUP(A284,[3]UKBuilding_List!$A$1:$D$376,3,FALSE)</f>
        <v>Kappa Sigma Fraternity</v>
      </c>
      <c r="C284" s="1"/>
    </row>
    <row r="285" spans="1:3" x14ac:dyDescent="0.25">
      <c r="A285" s="2" t="str">
        <f>([3]UKBuilding_List!A285)</f>
        <v>0507</v>
      </c>
      <c r="B285" s="3" t="str">
        <f>VLOOKUP(A285,[3]UKBuilding_List!$A$1:$D$376,3,FALSE)</f>
        <v>Sigma Alpha Epsilon Fraternity</v>
      </c>
      <c r="C285" s="1"/>
    </row>
    <row r="286" spans="1:3" x14ac:dyDescent="0.25">
      <c r="A286" s="2" t="str">
        <f>([3]UKBuilding_List!A286)</f>
        <v>0509</v>
      </c>
      <c r="B286" s="3" t="str">
        <f>VLOOKUP(A286,[3]UKBuilding_List!$A$1:$D$376,3,FALSE)</f>
        <v>Biomedical Biological Sciences Research Building</v>
      </c>
      <c r="C286" s="1"/>
    </row>
    <row r="287" spans="1:3" x14ac:dyDescent="0.25">
      <c r="A287" s="2" t="str">
        <f>([3]UKBuilding_List!A287)</f>
        <v>0514</v>
      </c>
      <c r="B287" s="3" t="str">
        <f>VLOOKUP(A287,[3]UKBuilding_List!$A$1:$D$376,3,FALSE)</f>
        <v>Central Utility Plant #4</v>
      </c>
      <c r="C287" s="1"/>
    </row>
    <row r="288" spans="1:3" x14ac:dyDescent="0.25">
      <c r="A288" s="2" t="str">
        <f>([3]UKBuilding_List!A288)</f>
        <v>0517</v>
      </c>
      <c r="B288" s="3" t="str">
        <f>VLOOKUP(A288,[3]UKBuilding_List!$A$1:$D$376,3,FALSE)</f>
        <v>College of Medicine Learning Center</v>
      </c>
      <c r="C288" s="1"/>
    </row>
    <row r="289" spans="1:3" x14ac:dyDescent="0.25">
      <c r="A289" s="2" t="str">
        <f>([3]UKBuilding_List!A289)</f>
        <v>0518</v>
      </c>
      <c r="B289" s="3" t="str">
        <f>VLOOKUP(A289,[3]UKBuilding_List!$A$1:$D$376,3,FALSE)</f>
        <v>BBSRB Generator Building</v>
      </c>
      <c r="C289" s="1"/>
    </row>
    <row r="290" spans="1:3" x14ac:dyDescent="0.25">
      <c r="A290" s="2" t="str">
        <f>([3]UKBuilding_List!A290)</f>
        <v>0564</v>
      </c>
      <c r="B290" s="3" t="str">
        <f>VLOOKUP(A290,[3]UKBuilding_List!$A$1:$D$376,3,FALSE)</f>
        <v>630 South Broadway</v>
      </c>
      <c r="C290" s="1"/>
    </row>
    <row r="291" spans="1:3" x14ac:dyDescent="0.25">
      <c r="A291" s="2" t="str">
        <f>([3]UKBuilding_List!A291)</f>
        <v>0565</v>
      </c>
      <c r="B291" s="3" t="str">
        <f>VLOOKUP(A291,[3]UKBuilding_List!$A$1:$D$376,3,FALSE)</f>
        <v>John T. Smith Hall</v>
      </c>
      <c r="C291" s="1"/>
    </row>
    <row r="292" spans="1:3" x14ac:dyDescent="0.25">
      <c r="A292" s="2" t="str">
        <f>([3]UKBuilding_List!A292)</f>
        <v>0566</v>
      </c>
      <c r="B292" s="3" t="str">
        <f>VLOOKUP(A292,[3]UKBuilding_List!$A$1:$D$376,3,FALSE)</f>
        <v>Dale E. Baldwin Hall</v>
      </c>
      <c r="C292" s="1"/>
    </row>
    <row r="293" spans="1:3" x14ac:dyDescent="0.25">
      <c r="A293" s="2" t="str">
        <f>([3]UKBuilding_List!A293)</f>
        <v>0567</v>
      </c>
      <c r="B293" s="3" t="str">
        <f>VLOOKUP(A293,[3]UKBuilding_List!$A$1:$D$376,3,FALSE)</f>
        <v>Margaret Ingels Hall</v>
      </c>
      <c r="C293" s="1"/>
    </row>
    <row r="294" spans="1:3" x14ac:dyDescent="0.25">
      <c r="A294" s="2" t="str">
        <f>([3]UKBuilding_List!A294)</f>
        <v>0568</v>
      </c>
      <c r="B294" s="3" t="str">
        <f>VLOOKUP(A294,[3]UKBuilding_List!$A$1:$D$376,3,FALSE)</f>
        <v>David P. Roselle Hall</v>
      </c>
      <c r="C294" s="1"/>
    </row>
    <row r="295" spans="1:3" x14ac:dyDescent="0.25">
      <c r="A295" s="2" t="str">
        <f>([3]UKBuilding_List!A295)</f>
        <v>0571</v>
      </c>
      <c r="B295" s="3" t="str">
        <f>VLOOKUP(A295,[3]UKBuilding_List!$A$1:$D$376,3,FALSE)</f>
        <v>Parking Structure #6</v>
      </c>
      <c r="C295" s="1"/>
    </row>
    <row r="296" spans="1:3" x14ac:dyDescent="0.25">
      <c r="A296" s="2" t="str">
        <f>([3]UKBuilding_List!A296)</f>
        <v>0572</v>
      </c>
      <c r="B296" s="3" t="str">
        <f>VLOOKUP(A296,[3]UKBuilding_List!$A$1:$D$376,3,FALSE)</f>
        <v>Parking Structure #7</v>
      </c>
      <c r="C296" s="1"/>
    </row>
    <row r="297" spans="1:3" x14ac:dyDescent="0.25">
      <c r="A297" s="2" t="str">
        <f>([3]UKBuilding_List!A297)</f>
        <v>0582</v>
      </c>
      <c r="B297" s="3" t="str">
        <f>VLOOKUP(A297,[3]UKBuilding_List!$A$1:$D$376,3,FALSE)</f>
        <v>University Health Service</v>
      </c>
      <c r="C297" s="1"/>
    </row>
    <row r="298" spans="1:3" x14ac:dyDescent="0.25">
      <c r="A298" s="2" t="str">
        <f>([3]UKBuilding_List!A298)</f>
        <v>0585</v>
      </c>
      <c r="B298" s="3" t="str">
        <f>VLOOKUP(A298,[3]UKBuilding_List!$A$1:$D$376,3,FALSE)</f>
        <v>Baseball Training Pavilion</v>
      </c>
      <c r="C298" s="1"/>
    </row>
    <row r="299" spans="1:3" x14ac:dyDescent="0.25">
      <c r="A299" s="2" t="str">
        <f>([3]UKBuilding_List!A299)</f>
        <v>0592</v>
      </c>
      <c r="B299" s="3" t="str">
        <f>VLOOKUP(A299,[3]UKBuilding_List!$A$1:$D$376,3,FALSE)</f>
        <v>Storage Shed</v>
      </c>
      <c r="C299" s="1"/>
    </row>
    <row r="300" spans="1:3" x14ac:dyDescent="0.25">
      <c r="A300" s="2" t="str">
        <f>([3]UKBuilding_List!A300)</f>
        <v>0596</v>
      </c>
      <c r="B300" s="3" t="str">
        <f>VLOOKUP(A300,[3]UKBuilding_List!$A$1:$D$376,3,FALSE)</f>
        <v>Lee T. Todd, Jr. Building</v>
      </c>
      <c r="C300" s="1"/>
    </row>
    <row r="301" spans="1:3" x14ac:dyDescent="0.25">
      <c r="A301" s="2" t="str">
        <f>([3]UKBuilding_List!A301)</f>
        <v>0601</v>
      </c>
      <c r="B301" s="3" t="str">
        <f>VLOOKUP(A301,[3]UKBuilding_List!$A$1:$D$376,3,FALSE)</f>
        <v>Parking Structure #8</v>
      </c>
      <c r="C301" s="1"/>
    </row>
    <row r="302" spans="1:3" x14ac:dyDescent="0.25">
      <c r="A302" s="2" t="str">
        <f>([3]UKBuilding_List!A302)</f>
        <v>0602</v>
      </c>
      <c r="B302" s="3" t="str">
        <f>VLOOKUP(A302,[3]UKBuilding_List!$A$1:$D$376,3,FALSE)</f>
        <v>Pavilion A</v>
      </c>
      <c r="C302" s="1"/>
    </row>
    <row r="303" spans="1:3" x14ac:dyDescent="0.25">
      <c r="A303" s="2" t="str">
        <f>([3]UKBuilding_List!A303)</f>
        <v>0604</v>
      </c>
      <c r="B303" s="3" t="str">
        <f>VLOOKUP(A303,[3]UKBuilding_List!$A$1:$D$376,3,FALSE)</f>
        <v>Joe Craft Center</v>
      </c>
      <c r="C303" s="1"/>
    </row>
    <row r="304" spans="1:3" x14ac:dyDescent="0.25">
      <c r="A304" s="2" t="str">
        <f>([3]UKBuilding_List!A304)</f>
        <v>0611</v>
      </c>
      <c r="B304" s="3" t="str">
        <f>VLOOKUP(A304,[3]UKBuilding_List!$A$1:$D$376,3,FALSE)</f>
        <v>Medical Office Building (Samaritan)</v>
      </c>
      <c r="C304" s="1"/>
    </row>
    <row r="305" spans="1:3" x14ac:dyDescent="0.25">
      <c r="A305" s="2" t="str">
        <f>([3]UKBuilding_List!A305)</f>
        <v>0612</v>
      </c>
      <c r="B305" s="3" t="str">
        <f>VLOOKUP(A305,[3]UKBuilding_List!$A$1:$D$376,3,FALSE)</f>
        <v>Samaritan Chiller Building</v>
      </c>
      <c r="C305" s="1"/>
    </row>
    <row r="306" spans="1:3" x14ac:dyDescent="0.25">
      <c r="A306" s="2" t="str">
        <f>([3]UKBuilding_List!A306)</f>
        <v>0613</v>
      </c>
      <c r="B306" s="3" t="str">
        <f>VLOOKUP(A306,[3]UKBuilding_List!$A$1:$D$376,3,FALSE)</f>
        <v>Samaritan Parking Structure</v>
      </c>
      <c r="C306" s="1"/>
    </row>
    <row r="307" spans="1:3" x14ac:dyDescent="0.25">
      <c r="A307" s="2" t="str">
        <f>([3]UKBuilding_List!A307)</f>
        <v>0616</v>
      </c>
      <c r="B307" s="3" t="str">
        <f>VLOOKUP(A307,[3]UKBuilding_List!$A$1:$D$376,3,FALSE)</f>
        <v>Seaton Center Storage</v>
      </c>
      <c r="C307" s="1"/>
    </row>
    <row r="308" spans="1:3" x14ac:dyDescent="0.25">
      <c r="A308" s="2" t="str">
        <f>([3]UKBuilding_List!A308)</f>
        <v>0618</v>
      </c>
      <c r="B308" s="3" t="str">
        <f>VLOOKUP(A308,[3]UKBuilding_List!$A$1:$D$376,3,FALSE)</f>
        <v>MacAdam Student Observatory</v>
      </c>
      <c r="C308" s="1"/>
    </row>
    <row r="309" spans="1:3" x14ac:dyDescent="0.25">
      <c r="A309" s="2" t="str">
        <f>([3]UKBuilding_List!A309)</f>
        <v>0626</v>
      </c>
      <c r="B309" s="3" t="str">
        <f>VLOOKUP(A309,[3]UKBuilding_List!$A$1:$D$376,3,FALSE)</f>
        <v>1119 S. Limestone</v>
      </c>
      <c r="C309" s="1"/>
    </row>
    <row r="310" spans="1:3" x14ac:dyDescent="0.25">
      <c r="A310" s="2" t="str">
        <f>([3]UKBuilding_List!A310)</f>
        <v>0633</v>
      </c>
      <c r="B310" s="3" t="str">
        <f>VLOOKUP(A310,[3]UKBuilding_List!$A$1:$D$376,3,FALSE)</f>
        <v>Davis Marksbury Building</v>
      </c>
      <c r="C310" s="1"/>
    </row>
    <row r="311" spans="1:3" x14ac:dyDescent="0.25">
      <c r="A311" s="2" t="str">
        <f>([3]UKBuilding_List!A311)</f>
        <v>0644</v>
      </c>
      <c r="B311" s="3" t="str">
        <f>VLOOKUP(A311,[3]UKBuilding_List!$A$1:$D$376,3,FALSE)</f>
        <v>Wildcat Coal Lodge</v>
      </c>
      <c r="C311" s="1"/>
    </row>
    <row r="312" spans="1:3" x14ac:dyDescent="0.25">
      <c r="A312" s="2" t="str">
        <f>([3]UKBuilding_List!A312)</f>
        <v>0651</v>
      </c>
      <c r="B312" s="3" t="str">
        <f>VLOOKUP(A312,[3]UKBuilding_List!$A$1:$D$376,3,FALSE)</f>
        <v>Mandrell Hall</v>
      </c>
      <c r="C312" s="1"/>
    </row>
    <row r="313" spans="1:3" x14ac:dyDescent="0.25">
      <c r="A313" s="2" t="str">
        <f>([3]UKBuilding_List!A313)</f>
        <v>0652</v>
      </c>
      <c r="B313" s="3" t="str">
        <f>VLOOKUP(A313,[3]UKBuilding_List!$A$1:$D$376,3,FALSE)</f>
        <v>Bosworth Hall</v>
      </c>
      <c r="C313" s="1"/>
    </row>
    <row r="314" spans="1:3" x14ac:dyDescent="0.25">
      <c r="A314" s="2" t="str">
        <f>([3]UKBuilding_List!A314)</f>
        <v>0653</v>
      </c>
      <c r="B314" s="3" t="str">
        <f>VLOOKUP(A314,[3]UKBuilding_List!$A$1:$D$376,3,FALSE)</f>
        <v>Sanders Hall</v>
      </c>
      <c r="C314" s="1"/>
    </row>
    <row r="315" spans="1:3" x14ac:dyDescent="0.25">
      <c r="A315" s="2" t="str">
        <f>([3]UKBuilding_List!A315)</f>
        <v>0654</v>
      </c>
      <c r="B315" s="3" t="str">
        <f>VLOOKUP(A315,[3]UKBuilding_List!$A$1:$D$376,3,FALSE)</f>
        <v>Building 100</v>
      </c>
      <c r="C315" s="1"/>
    </row>
    <row r="316" spans="1:3" x14ac:dyDescent="0.25">
      <c r="A316" s="2" t="str">
        <f>([3]UKBuilding_List!A316)</f>
        <v>0655</v>
      </c>
      <c r="B316" s="3" t="str">
        <f>VLOOKUP(A316,[3]UKBuilding_List!$A$1:$D$376,3,FALSE)</f>
        <v>Building 200</v>
      </c>
      <c r="C316" s="1"/>
    </row>
    <row r="317" spans="1:3" x14ac:dyDescent="0.25">
      <c r="A317" s="2" t="str">
        <f>([3]UKBuilding_List!A317)</f>
        <v>0656</v>
      </c>
      <c r="B317" s="3" t="str">
        <f>VLOOKUP(A317,[3]UKBuilding_List!$A$1:$D$376,3,FALSE)</f>
        <v>Building 300</v>
      </c>
      <c r="C317" s="1"/>
    </row>
    <row r="318" spans="1:3" x14ac:dyDescent="0.25">
      <c r="A318" s="2" t="str">
        <f>([3]UKBuilding_List!A318)</f>
        <v>0657</v>
      </c>
      <c r="B318" s="3" t="str">
        <f>VLOOKUP(A318,[3]UKBuilding_List!$A$1:$D$376,3,FALSE)</f>
        <v>Building 400</v>
      </c>
      <c r="C318" s="1"/>
    </row>
    <row r="319" spans="1:3" x14ac:dyDescent="0.25">
      <c r="A319" s="2" t="str">
        <f>([3]UKBuilding_List!A319)</f>
        <v>0658</v>
      </c>
      <c r="B319" s="3" t="str">
        <f>VLOOKUP(A319,[3]UKBuilding_List!$A$1:$D$376,3,FALSE)</f>
        <v>Maintenance Bldg.</v>
      </c>
      <c r="C319" s="1"/>
    </row>
    <row r="320" spans="1:3" x14ac:dyDescent="0.25">
      <c r="A320" s="2" t="str">
        <f>([3]UKBuilding_List!A320)</f>
        <v>0659</v>
      </c>
      <c r="B320" s="3" t="str">
        <f>VLOOKUP(A320,[3]UKBuilding_List!$A$1:$D$376,3,FALSE)</f>
        <v>Gas Building</v>
      </c>
      <c r="C320" s="1"/>
    </row>
    <row r="321" spans="1:3" x14ac:dyDescent="0.25">
      <c r="A321" s="2" t="str">
        <f>([3]UKBuilding_List!A321)</f>
        <v>0660</v>
      </c>
      <c r="B321" s="3" t="str">
        <f>VLOOKUP(A321,[3]UKBuilding_List!$A$1:$D$376,3,FALSE)</f>
        <v>Maxwelton Ct. Apts #1</v>
      </c>
      <c r="C321" s="1"/>
    </row>
    <row r="322" spans="1:3" x14ac:dyDescent="0.25">
      <c r="A322" s="2" t="str">
        <f>([3]UKBuilding_List!A322)</f>
        <v>0661</v>
      </c>
      <c r="B322" s="3" t="str">
        <f>VLOOKUP(A322,[3]UKBuilding_List!$A$1:$D$376,3,FALSE)</f>
        <v>Maxwelton Ct. Apts #2</v>
      </c>
      <c r="C322" s="1"/>
    </row>
    <row r="323" spans="1:3" x14ac:dyDescent="0.25">
      <c r="A323" s="2" t="str">
        <f>([3]UKBuilding_List!A323)</f>
        <v>0662</v>
      </c>
      <c r="B323" s="3" t="str">
        <f>VLOOKUP(A323,[3]UKBuilding_List!$A$1:$D$376,3,FALSE)</f>
        <v>Maxwelton Ct. Apts #3</v>
      </c>
      <c r="C323" s="1"/>
    </row>
    <row r="324" spans="1:3" x14ac:dyDescent="0.25">
      <c r="A324" s="2" t="str">
        <f>([3]UKBuilding_List!A324)</f>
        <v>0663</v>
      </c>
      <c r="B324" s="3" t="str">
        <f>VLOOKUP(A324,[3]UKBuilding_List!$A$1:$D$376,3,FALSE)</f>
        <v>Maxwelton Ct. Apts #4</v>
      </c>
      <c r="C324" s="1"/>
    </row>
    <row r="325" spans="1:3" x14ac:dyDescent="0.25">
      <c r="A325" s="2" t="str">
        <f>([3]UKBuilding_List!A325)</f>
        <v>0664</v>
      </c>
      <c r="B325" s="3" t="str">
        <f>VLOOKUP(A325,[3]UKBuilding_List!$A$1:$D$376,3,FALSE)</f>
        <v>Maxwelton Ct. Apts #5</v>
      </c>
      <c r="C325" s="1"/>
    </row>
    <row r="326" spans="1:3" x14ac:dyDescent="0.25">
      <c r="A326" s="2" t="str">
        <f>([3]UKBuilding_List!A326)</f>
        <v>0665</v>
      </c>
      <c r="B326" s="3" t="str">
        <f>VLOOKUP(A326,[3]UKBuilding_List!$A$1:$D$376,3,FALSE)</f>
        <v>Maxwelton Ct. Apts #6</v>
      </c>
      <c r="C326" s="1"/>
    </row>
    <row r="327" spans="1:3" x14ac:dyDescent="0.25">
      <c r="A327" s="2" t="str">
        <f>([3]UKBuilding_List!A327)</f>
        <v>0666</v>
      </c>
      <c r="B327" s="3" t="str">
        <f>VLOOKUP(A327,[3]UKBuilding_List!$A$1:$D$376,3,FALSE)</f>
        <v>Maxwelton Ct. Apts #7</v>
      </c>
      <c r="C327" s="1"/>
    </row>
    <row r="328" spans="1:3" x14ac:dyDescent="0.25">
      <c r="A328" s="2" t="str">
        <f>([3]UKBuilding_List!A328)</f>
        <v>0667</v>
      </c>
      <c r="B328" s="3" t="str">
        <f>VLOOKUP(A328,[3]UKBuilding_List!$A$1:$D$376,3,FALSE)</f>
        <v>Maxwelton Ct. Apts #8</v>
      </c>
      <c r="C328" s="1"/>
    </row>
    <row r="329" spans="1:3" x14ac:dyDescent="0.25">
      <c r="A329" s="2" t="str">
        <f>([3]UKBuilding_List!A329)</f>
        <v>0668</v>
      </c>
      <c r="B329" s="3" t="str">
        <f>VLOOKUP(A329,[3]UKBuilding_List!$A$1:$D$376,3,FALSE)</f>
        <v>Maxwelton Ct. Apts #9</v>
      </c>
      <c r="C329" s="1"/>
    </row>
    <row r="330" spans="1:3" x14ac:dyDescent="0.25">
      <c r="A330" s="2" t="str">
        <f>([3]UKBuilding_List!A330)</f>
        <v>0669</v>
      </c>
      <c r="B330" s="3" t="str">
        <f>VLOOKUP(A330,[3]UKBuilding_List!$A$1:$D$376,3,FALSE)</f>
        <v>Maxwelton Ct. Apts #10</v>
      </c>
      <c r="C330" s="1"/>
    </row>
    <row r="331" spans="1:3" x14ac:dyDescent="0.25">
      <c r="A331" s="2" t="str">
        <f>([3]UKBuilding_List!A331)</f>
        <v>0670</v>
      </c>
      <c r="B331" s="3" t="str">
        <f>VLOOKUP(A331,[3]UKBuilding_List!$A$1:$D$376,3,FALSE)</f>
        <v>Maxwelton Ct. Apts #11</v>
      </c>
      <c r="C331" s="1"/>
    </row>
    <row r="332" spans="1:3" x14ac:dyDescent="0.25">
      <c r="A332" s="2" t="str">
        <f>([3]UKBuilding_List!A332)</f>
        <v>0671</v>
      </c>
      <c r="B332" s="3" t="str">
        <f>VLOOKUP(A332,[3]UKBuilding_List!$A$1:$D$376,3,FALSE)</f>
        <v>Maxwelton Ct. Apts #12</v>
      </c>
      <c r="C332" s="1"/>
    </row>
    <row r="333" spans="1:3" x14ac:dyDescent="0.25">
      <c r="A333" s="2" t="str">
        <f>([3]UKBuilding_List!A333)</f>
        <v>0672</v>
      </c>
      <c r="B333" s="3" t="str">
        <f>VLOOKUP(A333,[3]UKBuilding_List!$A$1:$D$376,3,FALSE)</f>
        <v>Maxwelton Ct. Apts #13</v>
      </c>
      <c r="C333" s="1"/>
    </row>
    <row r="334" spans="1:3" x14ac:dyDescent="0.25">
      <c r="A334" s="2" t="str">
        <f>([3]UKBuilding_List!A334)</f>
        <v>0673</v>
      </c>
      <c r="B334" s="3" t="str">
        <f>VLOOKUP(A334,[3]UKBuilding_List!$A$1:$D$376,3,FALSE)</f>
        <v>Maxwelton Ct. Apts #14</v>
      </c>
      <c r="C334" s="1"/>
    </row>
    <row r="335" spans="1:3" x14ac:dyDescent="0.25">
      <c r="A335" s="2" t="str">
        <f>([3]UKBuilding_List!A335)</f>
        <v>0674</v>
      </c>
      <c r="B335" s="3" t="str">
        <f>VLOOKUP(A335,[3]UKBuilding_List!$A$1:$D$376,3,FALSE)</f>
        <v>Maxwelton Ct. Apts #15</v>
      </c>
      <c r="C335" s="1"/>
    </row>
    <row r="336" spans="1:3" x14ac:dyDescent="0.25">
      <c r="A336" s="2" t="str">
        <f>([3]UKBuilding_List!A336)</f>
        <v>0675</v>
      </c>
      <c r="B336" s="3" t="str">
        <f>VLOOKUP(A336,[3]UKBuilding_List!$A$1:$D$376,3,FALSE)</f>
        <v>Maxwelton Ct. Apts #16</v>
      </c>
      <c r="C336" s="1"/>
    </row>
    <row r="337" spans="1:3" x14ac:dyDescent="0.25">
      <c r="A337" s="2" t="str">
        <f>([3]UKBuilding_List!A337)</f>
        <v>0676</v>
      </c>
      <c r="B337" s="3" t="str">
        <f>VLOOKUP(A337,[3]UKBuilding_List!$A$1:$D$376,3,FALSE)</f>
        <v>Bill Gatton Student Center</v>
      </c>
      <c r="C337" s="1"/>
    </row>
    <row r="338" spans="1:3" x14ac:dyDescent="0.25">
      <c r="A338" s="2" t="str">
        <f>([3]UKBuilding_List!A338)</f>
        <v>0677</v>
      </c>
      <c r="B338" s="3" t="str">
        <f>VLOOKUP(A338,[3]UKBuilding_List!$A$1:$D$376,3,FALSE)</f>
        <v>University Flats</v>
      </c>
      <c r="C338" s="1"/>
    </row>
    <row r="339" spans="1:3" x14ac:dyDescent="0.25">
      <c r="A339" s="2" t="str">
        <f>([3]UKBuilding_List!A339)</f>
        <v>0678</v>
      </c>
      <c r="B339" s="3" t="str">
        <f>VLOOKUP(A339,[3]UKBuilding_List!$A$1:$D$376,3,FALSE)</f>
        <v>Lewis Hall</v>
      </c>
      <c r="C339" s="1"/>
    </row>
    <row r="340" spans="1:3" x14ac:dyDescent="0.25">
      <c r="A340" s="2" t="str">
        <f>([3]UKBuilding_List!A340)</f>
        <v>0679</v>
      </c>
      <c r="B340" s="3" t="str">
        <f>VLOOKUP(A340,[3]UKBuilding_List!$A$1:$D$376,3,FALSE)</f>
        <v>Healthy Kentucky Research Building</v>
      </c>
      <c r="C340" s="1"/>
    </row>
    <row r="341" spans="1:3" x14ac:dyDescent="0.25">
      <c r="A341" s="2" t="str">
        <f>([3]UKBuilding_List!A341)</f>
        <v>0682</v>
      </c>
      <c r="B341" s="3" t="str">
        <f>VLOOKUP(A341,[3]UKBuilding_List!$A$1:$D$376,3,FALSE)</f>
        <v>Kentucky Proud Park</v>
      </c>
      <c r="C341" s="1"/>
    </row>
    <row r="342" spans="1:3" x14ac:dyDescent="0.25">
      <c r="A342" s="2" t="str">
        <f>([3]UKBuilding_List!A342)</f>
        <v>0690</v>
      </c>
      <c r="B342" s="3" t="str">
        <f>VLOOKUP(A342,[3]UKBuilding_List!$A$1:$D$376,3,FALSE)</f>
        <v>441 Rose Ln</v>
      </c>
      <c r="C342" s="1"/>
    </row>
    <row r="343" spans="1:3" x14ac:dyDescent="0.25">
      <c r="A343" s="2" t="str">
        <f>([3]UKBuilding_List!A343)</f>
        <v>0695</v>
      </c>
      <c r="B343" s="3" t="str">
        <f>VLOOKUP(A343,[3]UKBuilding_List!$A$1:$D$376,3,FALSE)</f>
        <v>Blue Lot Bus Shelter</v>
      </c>
      <c r="C343" s="1"/>
    </row>
    <row r="344" spans="1:3" x14ac:dyDescent="0.25">
      <c r="A344" s="2" t="str">
        <f>([3]UKBuilding_List!A344)</f>
        <v>0698</v>
      </c>
      <c r="B344" s="3" t="str">
        <f>VLOOKUP(A344,[3]UKBuilding_List!$A$1:$D$376,3,FALSE)</f>
        <v>University Inn #1</v>
      </c>
      <c r="C344" s="1"/>
    </row>
    <row r="345" spans="1:3" x14ac:dyDescent="0.25">
      <c r="A345" s="2" t="str">
        <f>([3]UKBuilding_List!A345)</f>
        <v>0699</v>
      </c>
      <c r="B345" s="3" t="str">
        <f>VLOOKUP(A345,[3]UKBuilding_List!$A$1:$D$376,3,FALSE)</f>
        <v>University Inn #2</v>
      </c>
      <c r="C345" s="1"/>
    </row>
    <row r="346" spans="1:3" x14ac:dyDescent="0.25">
      <c r="A346" s="2" t="str">
        <f>([3]UKBuilding_List!A346)</f>
        <v>0702</v>
      </c>
      <c r="B346" s="3" t="str">
        <f>VLOOKUP(A346,[3]UKBuilding_List!$A$1:$D$376,3,FALSE)</f>
        <v>Soccer Support Building</v>
      </c>
      <c r="C346" s="1"/>
    </row>
    <row r="347" spans="1:3" x14ac:dyDescent="0.25">
      <c r="A347" s="2" t="str">
        <f>([3]UKBuilding_List!A347)</f>
        <v>0703</v>
      </c>
      <c r="B347" s="3" t="str">
        <f>VLOOKUP(A347,[3]UKBuilding_List!$A$1:$D$376,3,FALSE)</f>
        <v>Senior Center</v>
      </c>
      <c r="C347" s="1"/>
    </row>
    <row r="348" spans="1:3" x14ac:dyDescent="0.25">
      <c r="A348" s="2" t="str">
        <f>([3]UKBuilding_List!A348)</f>
        <v>0708</v>
      </c>
      <c r="B348" s="3" t="str">
        <f>VLOOKUP(A348,[3]UKBuilding_List!$A$1:$D$376,3,FALSE)</f>
        <v>Kiln Enclosure Building</v>
      </c>
      <c r="C348" s="1"/>
    </row>
    <row r="349" spans="1:3" x14ac:dyDescent="0.25">
      <c r="A349" s="2" t="str">
        <f>([3]UKBuilding_List!A349)</f>
        <v>0711</v>
      </c>
      <c r="B349" s="3" t="str">
        <f>VLOOKUP(A349,[3]UKBuilding_List!$A$1:$D$376,3,FALSE)</f>
        <v>Orange Lot Bus Shelter</v>
      </c>
      <c r="C349" s="1"/>
    </row>
    <row r="350" spans="1:3" x14ac:dyDescent="0.25">
      <c r="A350" s="2" t="str">
        <f>([3]UKBuilding_List!A350)</f>
        <v>0712</v>
      </c>
      <c r="B350" s="3" t="str">
        <f>VLOOKUP(A350,[3]UKBuilding_List!$A$1:$D$376,3,FALSE)</f>
        <v>430 Transylvania Park</v>
      </c>
      <c r="C350" s="1"/>
    </row>
    <row r="351" spans="1:3" x14ac:dyDescent="0.25">
      <c r="A351" s="2" t="str">
        <f>([3]UKBuilding_List!A351)</f>
        <v>0713</v>
      </c>
      <c r="B351" s="3" t="str">
        <f>VLOOKUP(A351,[3]UKBuilding_List!$A$1:$D$376,3,FALSE)</f>
        <v>463 Rose Ln</v>
      </c>
      <c r="C351" s="1"/>
    </row>
    <row r="352" spans="1:3" x14ac:dyDescent="0.25">
      <c r="A352" s="2" t="str">
        <f>([3]UKBuilding_List!A352)</f>
        <v>0715</v>
      </c>
      <c r="B352" s="3" t="str">
        <f>VLOOKUP(A352,[3]UKBuilding_List!$A$1:$D$376,3,FALSE)</f>
        <v>600 S Broadway</v>
      </c>
      <c r="C352" s="1"/>
    </row>
    <row r="353" spans="1:3" x14ac:dyDescent="0.25">
      <c r="A353" s="2" t="str">
        <f>([3]UKBuilding_List!A353)</f>
        <v>0717</v>
      </c>
      <c r="B353" s="3" t="str">
        <f>VLOOKUP(A353,[3]UKBuilding_List!$A$1:$D$376,3,FALSE)</f>
        <v>156 Leader Ave</v>
      </c>
      <c r="C353" s="1"/>
    </row>
    <row r="354" spans="1:3" x14ac:dyDescent="0.25">
      <c r="A354" s="2" t="str">
        <f>([3]UKBuilding_List!A354)</f>
        <v>0718</v>
      </c>
      <c r="B354" s="3" t="str">
        <f>VLOOKUP(A354,[3]UKBuilding_List!$A$1:$D$376,3,FALSE)</f>
        <v>125 State St</v>
      </c>
      <c r="C354" s="1"/>
    </row>
    <row r="355" spans="1:3" x14ac:dyDescent="0.25">
      <c r="A355" s="2">
        <f>([3]UKBuilding_List!A355)</f>
        <v>1200</v>
      </c>
      <c r="B355" s="3" t="str">
        <f>VLOOKUP(A355,[3]UKBuilding_List!$A$1:$D$376,3,FALSE)</f>
        <v>Electric Substation #1</v>
      </c>
      <c r="C355" s="1"/>
    </row>
    <row r="356" spans="1:3" x14ac:dyDescent="0.25">
      <c r="A356" s="2">
        <f>([3]UKBuilding_List!A356)</f>
        <v>1201</v>
      </c>
      <c r="B356" s="3" t="str">
        <f>VLOOKUP(A356,[3]UKBuilding_List!$A$1:$D$376,3,FALSE)</f>
        <v>Electric Substation #3</v>
      </c>
      <c r="C356" s="1"/>
    </row>
    <row r="357" spans="1:3" x14ac:dyDescent="0.25">
      <c r="A357" s="2">
        <f>([3]UKBuilding_List!A357)</f>
        <v>2100</v>
      </c>
      <c r="B357" s="3" t="str">
        <f>VLOOKUP(A357,[3]UKBuilding_List!$A$1:$D$376,3,FALSE)</f>
        <v>Alpha Chi Omega Sorority</v>
      </c>
      <c r="C357" s="1"/>
    </row>
    <row r="358" spans="1:3" x14ac:dyDescent="0.25">
      <c r="A358" s="2">
        <f>([3]UKBuilding_List!A358)</f>
        <v>2101</v>
      </c>
      <c r="B358" s="3" t="str">
        <f>VLOOKUP(A358,[3]UKBuilding_List!$A$1:$D$376,3,FALSE)</f>
        <v>Beta Theta Pi Fraternity</v>
      </c>
      <c r="C358" s="1"/>
    </row>
    <row r="359" spans="1:3" x14ac:dyDescent="0.25">
      <c r="A359" s="2">
        <f>([3]UKBuilding_List!A359)</f>
        <v>2102</v>
      </c>
      <c r="B359" s="3" t="str">
        <f>VLOOKUP(A359,[3]UKBuilding_List!$A$1:$D$376,3,FALSE)</f>
        <v>New Kappa Alpha Theta Sorority</v>
      </c>
      <c r="C359" s="1"/>
    </row>
    <row r="360" spans="1:3" x14ac:dyDescent="0.25">
      <c r="A360" s="2">
        <f>([3]UKBuilding_List!A360)</f>
        <v>2103</v>
      </c>
      <c r="B360" s="3" t="str">
        <f>VLOOKUP(A360,[3]UKBuilding_List!$A$1:$D$376,3,FALSE)</f>
        <v>Phi Kappa Tau</v>
      </c>
      <c r="C360" s="1"/>
    </row>
    <row r="361" spans="1:3" x14ac:dyDescent="0.25">
      <c r="A361" s="2" t="str">
        <f>([3]UKBuilding_List!A361)</f>
        <v>8633</v>
      </c>
      <c r="B361" s="3" t="str">
        <f>VLOOKUP(A361,[3]UKBuilding_List!$A$1:$D$376,3,FALSE)</f>
        <v>UK HealthCare Good Samaritan Hospital</v>
      </c>
      <c r="C361" s="1"/>
    </row>
    <row r="362" spans="1:3" x14ac:dyDescent="0.25">
      <c r="A362" s="2" t="str">
        <f>([3]UKBuilding_List!A362)</f>
        <v>9127</v>
      </c>
      <c r="B362" s="3" t="str">
        <f>VLOOKUP(A362,[3]UKBuilding_List!$A$1:$D$376,3,FALSE)</f>
        <v>1101 S. Limestone</v>
      </c>
      <c r="C362" s="1"/>
    </row>
    <row r="363" spans="1:3" x14ac:dyDescent="0.25">
      <c r="A363" s="2" t="str">
        <f>([3]UKBuilding_List!A363)</f>
        <v>9772</v>
      </c>
      <c r="B363" s="3" t="str">
        <f>VLOOKUP(A363,[3]UKBuilding_List!$A$1:$D$376,3,FALSE)</f>
        <v>1221 S. Broadway</v>
      </c>
      <c r="C363" s="1"/>
    </row>
    <row r="364" spans="1:3" x14ac:dyDescent="0.25">
      <c r="A364" s="2" t="str">
        <f>([3]UKBuilding_List!A364)</f>
        <v>9777</v>
      </c>
      <c r="B364" s="3" t="str">
        <f>VLOOKUP(A364,[3]UKBuilding_List!$A$1:$D$376,3,FALSE)</f>
        <v>114 Conn Terrace</v>
      </c>
      <c r="C364" s="1"/>
    </row>
    <row r="365" spans="1:3" x14ac:dyDescent="0.25">
      <c r="A365" s="2">
        <f>([3]UKBuilding_List!A365)</f>
        <v>9813</v>
      </c>
      <c r="B365" s="3" t="str">
        <f>VLOOKUP(A365,[3]UKBuilding_List!$A$1:$D$376,3,FALSE)</f>
        <v>Child Development Center of the Bluegrass, Inc.</v>
      </c>
      <c r="C365" s="1"/>
    </row>
    <row r="366" spans="1:3" x14ac:dyDescent="0.25">
      <c r="A366" s="2" t="str">
        <f>([3]UKBuilding_List!A366)</f>
        <v>9853</v>
      </c>
      <c r="B366" s="3" t="str">
        <f>VLOOKUP(A366,[3]UKBuilding_List!$A$1:$D$376,3,FALSE)</f>
        <v>Shriners Hospitals for Children Medical Center - Lexington</v>
      </c>
      <c r="C366" s="1"/>
    </row>
    <row r="367" spans="1:3" x14ac:dyDescent="0.25">
      <c r="A367" s="2" t="str">
        <f>([3]UKBuilding_List!A367)</f>
        <v>9854</v>
      </c>
      <c r="B367" s="3" t="str">
        <f>VLOOKUP(A367,[3]UKBuilding_List!$A$1:$D$376,3,FALSE)</f>
        <v>Anthropology Research Building</v>
      </c>
      <c r="C367" s="1"/>
    </row>
    <row r="368" spans="1:3" x14ac:dyDescent="0.25">
      <c r="A368" s="2" t="str">
        <f>([3]UKBuilding_List!A368)</f>
        <v>9861</v>
      </c>
      <c r="B368" s="3" t="str">
        <f>VLOOKUP(A368,[3]UKBuilding_List!$A$1:$D$376,3,FALSE)</f>
        <v>845 Angliana Ave</v>
      </c>
      <c r="C368" s="1"/>
    </row>
    <row r="369" spans="1:3" x14ac:dyDescent="0.25">
      <c r="A369" s="2" t="str">
        <f>([3]UKBuilding_List!A369)</f>
        <v>9873</v>
      </c>
      <c r="B369" s="3" t="str">
        <f>VLOOKUP(A369,[3]UKBuilding_List!$A$1:$D$376,3,FALSE)</f>
        <v>UKHC Midwife Clinic</v>
      </c>
      <c r="C369" s="1"/>
    </row>
    <row r="370" spans="1:3" x14ac:dyDescent="0.25">
      <c r="A370" s="2" t="str">
        <f>([3]UKBuilding_List!A370)</f>
        <v>9875</v>
      </c>
      <c r="B370" s="3" t="str">
        <f>VLOOKUP(A370,[3]UKBuilding_List!$A$1:$D$376,3,FALSE)</f>
        <v>Vaughan Warehouse and Office</v>
      </c>
      <c r="C370" s="1"/>
    </row>
    <row r="371" spans="1:3" x14ac:dyDescent="0.25">
      <c r="A371" s="2" t="str">
        <f>([3]UKBuilding_List!A371)</f>
        <v>9876</v>
      </c>
      <c r="B371" s="3" t="str">
        <f>VLOOKUP(A371,[3]UKBuilding_List!$A$1:$D$376,3,FALSE)</f>
        <v>Vaughan Warehouse #1</v>
      </c>
      <c r="C371" s="1"/>
    </row>
    <row r="372" spans="1:3" x14ac:dyDescent="0.25">
      <c r="A372" s="2" t="str">
        <f>([3]UKBuilding_List!A372)</f>
        <v>9877</v>
      </c>
      <c r="B372" s="3" t="str">
        <f>VLOOKUP(A372,[3]UKBuilding_List!$A$1:$D$376,3,FALSE)</f>
        <v>Vaughan Warehouse #2</v>
      </c>
      <c r="C372" s="1"/>
    </row>
    <row r="373" spans="1:3" x14ac:dyDescent="0.25">
      <c r="A373" s="2" t="str">
        <f>([3]UKBuilding_List!A373)</f>
        <v>9878</v>
      </c>
      <c r="B373" s="3" t="str">
        <f>VLOOKUP(A373,[3]UKBuilding_List!$A$1:$D$376,3,FALSE)</f>
        <v>Vaughan Warehouse #7</v>
      </c>
      <c r="C373" s="1"/>
    </row>
    <row r="374" spans="1:3" x14ac:dyDescent="0.25">
      <c r="A374" s="2" t="str">
        <f>([3]UKBuilding_List!A374)</f>
        <v>9879</v>
      </c>
      <c r="B374" s="3" t="str">
        <f>VLOOKUP(A374,[3]UKBuilding_List!$A$1:$D$376,3,FALSE)</f>
        <v>Vaughan Warehouse #3</v>
      </c>
      <c r="C374" s="1"/>
    </row>
    <row r="375" spans="1:3" x14ac:dyDescent="0.25">
      <c r="A375" s="2" t="str">
        <f>([3]UKBuilding_List!A375)</f>
        <v>9881</v>
      </c>
      <c r="B375" s="3" t="str">
        <f>VLOOKUP(A375,[3]UKBuilding_List!$A$1:$D$376,3,FALSE)</f>
        <v>Vaughan Warehouse #4</v>
      </c>
      <c r="C375" s="1"/>
    </row>
    <row r="376" spans="1:3" x14ac:dyDescent="0.25">
      <c r="A376" s="2" t="str">
        <f>([3]UKBuilding_List!A376)</f>
        <v>9882</v>
      </c>
      <c r="B376" s="3" t="str">
        <f>VLOOKUP(A376,[3]UKBuilding_List!$A$1:$D$376,3,FALSE)</f>
        <v>Vaughan Warehouse #5</v>
      </c>
      <c r="C376" s="1"/>
    </row>
    <row r="377" spans="1:3" x14ac:dyDescent="0.25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2019-07-19T15:04:35Z</dcterms:modified>
</cp:coreProperties>
</file>