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66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2" i="4" l="1"/>
  <c r="M8" i="1" l="1"/>
  <c r="M9" i="1"/>
  <c r="M10" i="1"/>
  <c r="M11" i="1"/>
  <c r="M12" i="1"/>
  <c r="M13" i="1"/>
  <c r="M14" i="1"/>
  <c r="M15" i="1"/>
  <c r="M16" i="1"/>
  <c r="M6" i="1"/>
  <c r="J8" i="1"/>
  <c r="J9" i="1"/>
  <c r="J10" i="1"/>
  <c r="J11" i="1"/>
  <c r="J12" i="1"/>
  <c r="J13" i="1"/>
  <c r="J14" i="1"/>
  <c r="J15" i="1"/>
  <c r="J16" i="1"/>
  <c r="H19" i="1" l="1"/>
  <c r="G19" i="1"/>
  <c r="M19" i="1" l="1"/>
  <c r="K2" i="1" s="1"/>
  <c r="J1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<sst xmlns="http://schemas.openxmlformats.org/spreadsheetml/2006/main" count="212" uniqueCount="156">
  <si>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</si>
  <si>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</si>
  <si>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</si>
  <si>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</si>
  <si>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</si>
  <si>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</si>
  <si>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</si>
  <si>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</si>
  <si>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</si>
  <si>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</si>
  <si>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</si>
  <si>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</si>
  <si>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</si>
  <si>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</si>
  <si>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</si>
  <si>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</si>
  <si>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</si>
  <si>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</si>
  <si>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</si>
  <si>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</si>
  <si>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</si>
  <si>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</si>
  <si>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</si>
  <si>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</si>
  <si>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</si>
  <si>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</si>
  <si>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</si>
  <si>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</si>
  <si>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</si>
  <si>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</si>
  <si>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</si>
  <si>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</si>
  <si>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</si>
  <si>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</si>
  <si>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</si>
  <si>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</si>
  <si>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</si>
  <si>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</si>
  <si>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</si>
  <si>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</si>
  <si>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</si>
  <si>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</si>
  <si>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</si>
  <si>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</si>
  <si>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</si>
  <si>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</si>
  <si>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</si>
  <si>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</si>
  <si>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</si>
  <si>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</si>
  <si>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</si>
  <si>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</si>
  <si>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</si>
  <si>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</si>
  <si>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</si>
  <si>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</si>
  <si>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</si>
  <si>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</si>
  <si>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</si>
  <si>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</si>
  <si>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</si>
  <si>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</si>
  <si>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</si>
  <si>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</si>
  <si>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</si>
  <si>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</si>
  <si>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</si>
  <si>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</si>
  <si>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</si>
  <si>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</si>
  <si>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</si>
  <si>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</si>
  <si>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</si>
  <si>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0066</t>
  </si>
  <si>
    <t>01</t>
  </si>
  <si>
    <t>GSF</t>
  </si>
  <si>
    <t>GH0101</t>
  </si>
  <si>
    <t>Greenhoused are demo'd - tags and signs are gone</t>
  </si>
  <si>
    <t>GH0102</t>
  </si>
  <si>
    <t>GH0103</t>
  </si>
  <si>
    <t>GH0104</t>
  </si>
  <si>
    <t>BUILDING NAME CHANGE TO BE 'Agronomy Head House'</t>
  </si>
  <si>
    <t>sqft revised to exterior side of door threshold</t>
  </si>
  <si>
    <t>0101</t>
  </si>
  <si>
    <t>LX-0066</t>
  </si>
  <si>
    <t>LX-0066-00-GH0001</t>
  </si>
  <si>
    <t>AGRON H HOUSE-G HOUS - Room GH0001</t>
  </si>
  <si>
    <t>LX-0066-00-GH0002</t>
  </si>
  <si>
    <t>AGRON H HOUSE-G HOUS - Room GH0002</t>
  </si>
  <si>
    <t>LX-0066-01</t>
  </si>
  <si>
    <t>LX-0066-01-101</t>
  </si>
  <si>
    <t>LX-0066-01-101A</t>
  </si>
  <si>
    <t>LX-0066-01-101B</t>
  </si>
  <si>
    <t>LX-0066-01-101C</t>
  </si>
  <si>
    <t>LX-0066-01-101D</t>
  </si>
  <si>
    <t>LX-0066-01-101E</t>
  </si>
  <si>
    <t>LX-0066-01-101F</t>
  </si>
  <si>
    <t>LX-0066-01-102</t>
  </si>
  <si>
    <t>LX-0066-01-A101</t>
  </si>
  <si>
    <t>AGRON H HOUSE-G HOUS - Room A101</t>
  </si>
  <si>
    <t>LX-0066-01-A103</t>
  </si>
  <si>
    <t>AGRON H HOUSE-G HOUS - Room A103</t>
  </si>
  <si>
    <t>LX-0066-01-B102</t>
  </si>
  <si>
    <t>AGRON H HOUSE-G HOUS - Room B102</t>
  </si>
  <si>
    <t>LX-0066-01-B104</t>
  </si>
  <si>
    <t>AGRON H HOUSE-G HOUS - Room B104</t>
  </si>
  <si>
    <t>LX-0066-01-ST0100A</t>
  </si>
  <si>
    <t>LX-0066-02</t>
  </si>
  <si>
    <t>LX-0066-02-200</t>
  </si>
  <si>
    <t>LX-0066-02-200A</t>
  </si>
  <si>
    <t>LX-0066-02-200B</t>
  </si>
  <si>
    <t>LX-0066-02-201</t>
  </si>
  <si>
    <t>LX-0066-02-203</t>
  </si>
  <si>
    <t>LX-0066-02-204</t>
  </si>
  <si>
    <t>LX-0066-02-204A</t>
  </si>
  <si>
    <t>LX-0066-02-204A1</t>
  </si>
  <si>
    <t>LX-0066-02-204A2</t>
  </si>
  <si>
    <t>LX-0066-02-204A3</t>
  </si>
  <si>
    <t>LX-0066-02-204A4</t>
  </si>
  <si>
    <t>LX-0066-02-ST0200A</t>
  </si>
  <si>
    <t>LX-0066-03</t>
  </si>
  <si>
    <t>LX-0066-03-RF0301</t>
  </si>
  <si>
    <t>LX-0066-03-RF0302</t>
  </si>
  <si>
    <t>LX-0066-ST</t>
  </si>
  <si>
    <t>AGRON H HOUSE-G HOUS  - Stairway</t>
  </si>
  <si>
    <t>LX-0066-ST-ST0001</t>
  </si>
  <si>
    <t>AGRON H HOUSE-G HOUS - Room ST0001</t>
  </si>
  <si>
    <t>LX-0066-ST-ST0002</t>
  </si>
  <si>
    <t>AGRON H HOUSE-G HOUS - Room ST0002</t>
  </si>
  <si>
    <t>AGRON H HOUSE</t>
  </si>
  <si>
    <t>AGRON H HOUSE  - Floor 01</t>
  </si>
  <si>
    <t>AGRON H HOUSE - Room 101</t>
  </si>
  <si>
    <t>AGRON H HOUSE - Room 101A</t>
  </si>
  <si>
    <t>AGRON H HOUSE - Room 101B</t>
  </si>
  <si>
    <t>AGRON H HOUSE - Room 101C</t>
  </si>
  <si>
    <t>AGRON H HOUSE - Room 101D</t>
  </si>
  <si>
    <t>AGRON H HOUSE - Room 101E</t>
  </si>
  <si>
    <t>AGRON H HOUSE - Room 101F</t>
  </si>
  <si>
    <t>AGRON H HOUSE - Room 102</t>
  </si>
  <si>
    <t>AGRON H HOUSE - Stair 100A</t>
  </si>
  <si>
    <t>AGRON H HOUSE  - Floor 02</t>
  </si>
  <si>
    <t>AGRON H HOUSE - Room 200</t>
  </si>
  <si>
    <t>AGRON H HOUSE - Room 200A</t>
  </si>
  <si>
    <t>AGRON H HOUSE - Room 200B</t>
  </si>
  <si>
    <t>AGRON H HOUSE - Room 201</t>
  </si>
  <si>
    <t>AGRON H HOUSE - Room 203</t>
  </si>
  <si>
    <t>AGRON H HOUSE - Room 204</t>
  </si>
  <si>
    <t>AGRON H HOUSE - Room 204A</t>
  </si>
  <si>
    <t>AGRON H HOUSE - Room 204A1</t>
  </si>
  <si>
    <t>AGRON H HOUSE - Room 204A2</t>
  </si>
  <si>
    <t>AGRON H HOUSE - Room 204A3</t>
  </si>
  <si>
    <t>AGRON H HOUSE - Room 204A4</t>
  </si>
  <si>
    <t>AGRON H HOUSE - Stair 200A</t>
  </si>
  <si>
    <t>AGRON H HOUSE  - Roof Level 03</t>
  </si>
  <si>
    <t>AGRON H HOUSE  - Hdhse South Roof</t>
  </si>
  <si>
    <t>AGRON H HOUSE  - Hdhse North 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</si>
</sst>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9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25" fillId="0" borderId="0" xfId="0" applyNumberFormat="1" applyFont="1" applyProtection="1">
      <protection locked="0"/>
    </xf>
    <xf numFmtId="49" fontId="0" fillId="38" borderId="0" xfId="0" applyNumberFormat="1" applyFont="1" applyFill="1" applyProtection="1">
      <protection locked="0"/>
    </xf>
    <xf numFmtId="0" fontId="0" fillId="38" borderId="0" xfId="0" applyFont="1" applyFill="1" applyAlignment="1" applyProtection="1">
      <alignment wrapText="1"/>
      <protection locked="0"/>
    </xf>
    <xf numFmtId="0" fontId="0" fillId="38" borderId="0" xfId="0" applyFont="1" applyFill="1" applyAlignment="1" applyProtection="1">
      <protection locked="0"/>
    </xf>
    <xf numFmtId="0" fontId="0" fillId="38" borderId="0" xfId="0" applyFont="1" applyFill="1" applyProtection="1">
      <protection locked="0"/>
    </xf>
    <xf numFmtId="0" fontId="0" fillId="38" borderId="0" xfId="0" applyFont="1" applyFill="1" applyBorder="1" applyAlignment="1" applyProtection="1">
      <alignment wrapText="1"/>
      <protection locked="0"/>
    </xf>
    <xf numFmtId="14" fontId="0" fillId="38" borderId="0" xfId="0" applyNumberFormat="1" applyFont="1" applyFill="1" applyBorder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9" borderId="0" xfId="0" applyNumberFormat="1" applyFill="1"/>
    <xf numFmtId="49" fontId="0" fillId="0" borderId="0" xfId="0" applyNumberFormat="1"/>
    <xf numFmtId="0" fontId="16" fillId="0" borderId="0" xfId="0" applyFont="1" applyFill="1" applyProtection="1">
      <protection locked="0"/>
    </xf>
    <xf numFmtId="49" fontId="0" fillId="0" borderId="0" xfId="0" applyNumberFormat="1" applyFill="1"/>
    <xf numFmtId="0" fontId="0" fillId="0" borderId="0" xfId="0" applyFont="1" applyFill="1" applyAlignment="1" applyProtection="1">
      <protection locked="0"/>
    </xf>
    <xf numFmtId="0" fontId="0" fillId="0" borderId="0" xfId="0" applyFont="1" applyFill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0607</v>
          </cell>
          <cell r="B314">
            <v>607</v>
          </cell>
          <cell r="C314" t="str">
            <v>788 Press Avenue</v>
          </cell>
          <cell r="D314" t="str">
            <v>788 Press Avenue</v>
          </cell>
        </row>
        <row r="315">
          <cell r="A315" t="str">
            <v>0608</v>
          </cell>
          <cell r="B315">
            <v>608</v>
          </cell>
          <cell r="C315" t="str">
            <v>792 Press Avenue</v>
          </cell>
          <cell r="D315" t="str">
            <v>792 Press Avenue</v>
          </cell>
        </row>
        <row r="316">
          <cell r="A316" t="str">
            <v>0609</v>
          </cell>
          <cell r="B316">
            <v>609</v>
          </cell>
          <cell r="C316" t="str">
            <v>796 Press Avenue</v>
          </cell>
          <cell r="D316" t="str">
            <v>796 Press Avenue</v>
          </cell>
        </row>
        <row r="317">
          <cell r="A317" t="str">
            <v>0610</v>
          </cell>
          <cell r="B317">
            <v>610</v>
          </cell>
          <cell r="C317" t="str">
            <v>800 Press Avenue</v>
          </cell>
          <cell r="D317" t="str">
            <v>800 Press Avenue</v>
          </cell>
        </row>
        <row r="318">
          <cell r="A318" t="str">
            <v>0611</v>
          </cell>
          <cell r="B318">
            <v>611</v>
          </cell>
          <cell r="C318" t="str">
            <v>Medical Office Building (Samaritan)</v>
          </cell>
          <cell r="D318" t="str">
            <v>Medical Office Building (Samaritan)</v>
          </cell>
        </row>
        <row r="319">
          <cell r="A319" t="str">
            <v>0612</v>
          </cell>
          <cell r="B319">
            <v>612</v>
          </cell>
          <cell r="C319" t="str">
            <v>Samaritan Chiller Building</v>
          </cell>
          <cell r="D319" t="str">
            <v>Samaritan Chiller Building</v>
          </cell>
        </row>
        <row r="320">
          <cell r="A320" t="str">
            <v>0613</v>
          </cell>
          <cell r="B320">
            <v>613</v>
          </cell>
          <cell r="C320" t="str">
            <v>Samaritan Parking Structure</v>
          </cell>
          <cell r="D320" t="str">
            <v>Samaritan Parking Structure</v>
          </cell>
        </row>
        <row r="321">
          <cell r="A321" t="str">
            <v>0616</v>
          </cell>
          <cell r="B321">
            <v>616</v>
          </cell>
          <cell r="C321" t="str">
            <v>Seaton Center Storage</v>
          </cell>
          <cell r="D321" t="str">
            <v>Seaton Center Storage</v>
          </cell>
        </row>
        <row r="322">
          <cell r="A322" t="str">
            <v>0618</v>
          </cell>
          <cell r="B322">
            <v>618</v>
          </cell>
          <cell r="C322" t="str">
            <v>MacAdam Student Observatory</v>
          </cell>
          <cell r="D322" t="str">
            <v>MacAdam Student Observatory</v>
          </cell>
        </row>
        <row r="323">
          <cell r="A323" t="str">
            <v>0625</v>
          </cell>
          <cell r="B323">
            <v>625</v>
          </cell>
          <cell r="C323" t="str">
            <v>1105 S. Limestone</v>
          </cell>
          <cell r="D323" t="str">
            <v>1105 S. Limestone</v>
          </cell>
        </row>
        <row r="324">
          <cell r="A324" t="str">
            <v>0626</v>
          </cell>
          <cell r="B324">
            <v>626</v>
          </cell>
          <cell r="C324" t="str">
            <v>1119 S. Limestone</v>
          </cell>
          <cell r="D324" t="str">
            <v>1119 S. Limestone</v>
          </cell>
        </row>
        <row r="325">
          <cell r="A325" t="str">
            <v>0630</v>
          </cell>
          <cell r="B325">
            <v>630</v>
          </cell>
          <cell r="C325" t="str">
            <v>Air Medical Crew Quarters</v>
          </cell>
          <cell r="D325" t="str">
            <v>Air Medical Crew Quarters</v>
          </cell>
        </row>
        <row r="326">
          <cell r="A326" t="str">
            <v>0633</v>
          </cell>
          <cell r="B326">
            <v>633</v>
          </cell>
          <cell r="C326" t="str">
            <v>Davis Marksbury Building</v>
          </cell>
          <cell r="D326" t="str">
            <v>Davis Marksbury Building</v>
          </cell>
        </row>
        <row r="327">
          <cell r="A327" t="str">
            <v>0644</v>
          </cell>
          <cell r="B327">
            <v>644</v>
          </cell>
          <cell r="C327" t="str">
            <v>Wildcat Coal Lodge</v>
          </cell>
          <cell r="D327" t="str">
            <v>Wildcat Coal Lodge</v>
          </cell>
        </row>
        <row r="328">
          <cell r="A328" t="str">
            <v>0645</v>
          </cell>
          <cell r="B328">
            <v>645</v>
          </cell>
          <cell r="C328" t="str">
            <v>179 Leader Ave</v>
          </cell>
          <cell r="D328" t="str">
            <v>179 Leader Ave</v>
          </cell>
        </row>
        <row r="329">
          <cell r="A329" t="str">
            <v>0651</v>
          </cell>
          <cell r="B329">
            <v>651</v>
          </cell>
          <cell r="C329" t="str">
            <v>Mandrell Hall</v>
          </cell>
          <cell r="D329" t="str">
            <v>Mandrell Hall</v>
          </cell>
        </row>
        <row r="330">
          <cell r="A330" t="str">
            <v>0652</v>
          </cell>
          <cell r="B330">
            <v>652</v>
          </cell>
          <cell r="C330" t="str">
            <v>Bosworth Hall</v>
          </cell>
          <cell r="D330" t="str">
            <v>Bosworth Hall</v>
          </cell>
        </row>
        <row r="331">
          <cell r="A331" t="str">
            <v>0653</v>
          </cell>
          <cell r="B331">
            <v>653</v>
          </cell>
          <cell r="C331" t="str">
            <v>Sanders Hall</v>
          </cell>
          <cell r="D331" t="str">
            <v>Sanders Hall</v>
          </cell>
        </row>
        <row r="332">
          <cell r="A332" t="str">
            <v>0654</v>
          </cell>
          <cell r="B332">
            <v>654</v>
          </cell>
          <cell r="C332" t="str">
            <v>Building 100</v>
          </cell>
          <cell r="D332" t="str">
            <v>Building 100</v>
          </cell>
        </row>
        <row r="333">
          <cell r="A333" t="str">
            <v>0655</v>
          </cell>
          <cell r="B333">
            <v>655</v>
          </cell>
          <cell r="C333" t="str">
            <v>Building 200</v>
          </cell>
          <cell r="D333" t="str">
            <v>Building 200</v>
          </cell>
        </row>
        <row r="334">
          <cell r="A334" t="str">
            <v>0656</v>
          </cell>
          <cell r="B334">
            <v>656</v>
          </cell>
          <cell r="C334" t="str">
            <v>Building 300</v>
          </cell>
          <cell r="D334" t="str">
            <v>Building 300</v>
          </cell>
        </row>
        <row r="335">
          <cell r="A335" t="str">
            <v>0657</v>
          </cell>
          <cell r="B335">
            <v>657</v>
          </cell>
          <cell r="C335" t="str">
            <v>Building 400</v>
          </cell>
          <cell r="D335" t="str">
            <v>Building 400</v>
          </cell>
        </row>
        <row r="336">
          <cell r="A336" t="str">
            <v>0658</v>
          </cell>
          <cell r="B336">
            <v>658</v>
          </cell>
          <cell r="C336" t="str">
            <v>Maintenance Bldg.</v>
          </cell>
          <cell r="D336" t="str">
            <v>Maintenance Bldg.</v>
          </cell>
        </row>
        <row r="337">
          <cell r="A337" t="str">
            <v>0659</v>
          </cell>
          <cell r="B337">
            <v>659</v>
          </cell>
          <cell r="C337" t="str">
            <v>Gas Building</v>
          </cell>
          <cell r="D337" t="str">
            <v>Gas Building</v>
          </cell>
        </row>
        <row r="338">
          <cell r="A338" t="str">
            <v>0660</v>
          </cell>
          <cell r="B338">
            <v>660</v>
          </cell>
          <cell r="C338" t="str">
            <v>Maxwelton Ct. Apts #1</v>
          </cell>
          <cell r="D338" t="str">
            <v>Maxwelton Ct. Apts #1</v>
          </cell>
        </row>
        <row r="339">
          <cell r="A339" t="str">
            <v>0661</v>
          </cell>
          <cell r="B339">
            <v>661</v>
          </cell>
          <cell r="C339" t="str">
            <v>Maxwelton Ct. Apts #2</v>
          </cell>
          <cell r="D339" t="str">
            <v>Maxwelton Ct. Apts #2</v>
          </cell>
        </row>
        <row r="340">
          <cell r="A340" t="str">
            <v>0662</v>
          </cell>
          <cell r="B340">
            <v>662</v>
          </cell>
          <cell r="C340" t="str">
            <v>Maxwelton Ct. Apts #3</v>
          </cell>
          <cell r="D340" t="str">
            <v>Maxwelton Ct. Apts #3</v>
          </cell>
        </row>
        <row r="341">
          <cell r="A341" t="str">
            <v>0663</v>
          </cell>
          <cell r="B341">
            <v>663</v>
          </cell>
          <cell r="C341" t="str">
            <v>Maxwelton Ct. Apts #4</v>
          </cell>
          <cell r="D341" t="str">
            <v>Maxwelton Ct. Apts #4</v>
          </cell>
        </row>
        <row r="342">
          <cell r="A342" t="str">
            <v>0664</v>
          </cell>
          <cell r="B342">
            <v>664</v>
          </cell>
          <cell r="C342" t="str">
            <v>Maxwelton Ct. Apts #5</v>
          </cell>
          <cell r="D342" t="str">
            <v>Maxwelton Ct. Apts #5</v>
          </cell>
        </row>
        <row r="343">
          <cell r="A343" t="str">
            <v>0665</v>
          </cell>
          <cell r="B343">
            <v>665</v>
          </cell>
          <cell r="C343" t="str">
            <v>Maxwelton Ct. Apts #6</v>
          </cell>
          <cell r="D343" t="str">
            <v>Maxwelton Ct. Apts #6</v>
          </cell>
        </row>
        <row r="344">
          <cell r="A344" t="str">
            <v>0666</v>
          </cell>
          <cell r="B344">
            <v>666</v>
          </cell>
          <cell r="C344" t="str">
            <v>Maxwelton Ct. Apts #7</v>
          </cell>
          <cell r="D344" t="str">
            <v>Maxwelton Ct. Apts #7</v>
          </cell>
        </row>
        <row r="345">
          <cell r="A345" t="str">
            <v>0667</v>
          </cell>
          <cell r="B345">
            <v>667</v>
          </cell>
          <cell r="C345" t="str">
            <v>Maxwelton Ct. Apts #8</v>
          </cell>
          <cell r="D345" t="str">
            <v>Maxwelton Ct. Apts #8</v>
          </cell>
        </row>
        <row r="346">
          <cell r="A346" t="str">
            <v>0668</v>
          </cell>
          <cell r="B346">
            <v>668</v>
          </cell>
          <cell r="C346" t="str">
            <v>Maxwelton Ct. Apts #9</v>
          </cell>
          <cell r="D346" t="str">
            <v>Maxwelton Ct. Apts #9</v>
          </cell>
        </row>
        <row r="347">
          <cell r="A347" t="str">
            <v>0669</v>
          </cell>
          <cell r="B347">
            <v>669</v>
          </cell>
          <cell r="C347" t="str">
            <v>Maxwelton Ct. Apts #10</v>
          </cell>
          <cell r="D347" t="str">
            <v>Maxwelton Ct. Apts #10</v>
          </cell>
        </row>
        <row r="348">
          <cell r="A348" t="str">
            <v>0670</v>
          </cell>
          <cell r="B348">
            <v>670</v>
          </cell>
          <cell r="C348" t="str">
            <v>Maxwelton Ct. Apts #11</v>
          </cell>
          <cell r="D348" t="str">
            <v>Maxwelton Ct. Apts #11</v>
          </cell>
        </row>
        <row r="349">
          <cell r="A349" t="str">
            <v>0671</v>
          </cell>
          <cell r="B349">
            <v>671</v>
          </cell>
          <cell r="C349" t="str">
            <v>Maxwelton Ct. Apts #12</v>
          </cell>
          <cell r="D349" t="str">
            <v>Maxwelton Ct. Apts #12</v>
          </cell>
        </row>
        <row r="350">
          <cell r="A350" t="str">
            <v>0672</v>
          </cell>
          <cell r="B350">
            <v>672</v>
          </cell>
          <cell r="C350" t="str">
            <v>Maxwelton Ct. Apts #13</v>
          </cell>
          <cell r="D350" t="str">
            <v>Maxwelton Ct. Apts #13</v>
          </cell>
        </row>
        <row r="351">
          <cell r="A351" t="str">
            <v>0673</v>
          </cell>
          <cell r="B351">
            <v>673</v>
          </cell>
          <cell r="C351" t="str">
            <v>Maxwelton Ct. Apts #14</v>
          </cell>
          <cell r="D351" t="str">
            <v>Maxwelton Ct. Apts #14</v>
          </cell>
        </row>
        <row r="352">
          <cell r="A352" t="str">
            <v>0674</v>
          </cell>
          <cell r="B352">
            <v>674</v>
          </cell>
          <cell r="C352" t="str">
            <v>Maxwelton Ct. Apts #15</v>
          </cell>
          <cell r="D352" t="str">
            <v>Maxwelton Ct. Apts #15</v>
          </cell>
        </row>
        <row r="353">
          <cell r="A353" t="str">
            <v>0675</v>
          </cell>
          <cell r="B353">
            <v>675</v>
          </cell>
          <cell r="C353" t="str">
            <v>Maxwelton Ct. Apts #16</v>
          </cell>
          <cell r="D353" t="str">
            <v>Maxwelton Ct. Apts #16</v>
          </cell>
        </row>
        <row r="354">
          <cell r="A354" t="str">
            <v>0676</v>
          </cell>
          <cell r="B354">
            <v>676</v>
          </cell>
          <cell r="C354" t="str">
            <v>New Student Center</v>
          </cell>
          <cell r="D354" t="str">
            <v>New Student Center</v>
          </cell>
        </row>
        <row r="355">
          <cell r="A355" t="str">
            <v>0677</v>
          </cell>
          <cell r="B355">
            <v>677</v>
          </cell>
          <cell r="C355" t="str">
            <v>University Flats</v>
          </cell>
          <cell r="D355" t="str">
            <v>University Flats</v>
          </cell>
        </row>
        <row r="356">
          <cell r="A356" t="str">
            <v>0678</v>
          </cell>
          <cell r="B356">
            <v>678</v>
          </cell>
          <cell r="C356" t="str">
            <v>Lewis Hall</v>
          </cell>
          <cell r="D356" t="str">
            <v>Lewis Hall</v>
          </cell>
        </row>
        <row r="357">
          <cell r="A357" t="str">
            <v>0679</v>
          </cell>
          <cell r="B357">
            <v>679</v>
          </cell>
          <cell r="C357" t="str">
            <v>Research Building #2</v>
          </cell>
          <cell r="D357" t="str">
            <v>Research Building #2</v>
          </cell>
        </row>
        <row r="358">
          <cell r="A358" t="str">
            <v>0682</v>
          </cell>
          <cell r="B358">
            <v>682</v>
          </cell>
          <cell r="C358" t="str">
            <v>Baseball Facility</v>
          </cell>
          <cell r="D358" t="str">
            <v>Baseball Facility</v>
          </cell>
        </row>
        <row r="359">
          <cell r="A359" t="str">
            <v>0687</v>
          </cell>
          <cell r="B359">
            <v>687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0691</v>
          </cell>
          <cell r="B360">
            <v>691</v>
          </cell>
          <cell r="C360" t="str">
            <v>143 State St</v>
          </cell>
          <cell r="D360" t="str">
            <v>143 State St</v>
          </cell>
        </row>
        <row r="361">
          <cell r="A361" t="str">
            <v>0694</v>
          </cell>
          <cell r="B361">
            <v>694</v>
          </cell>
          <cell r="C361" t="str">
            <v>112 Conn Terrace</v>
          </cell>
          <cell r="D361" t="str">
            <v>112 Conn Terrace</v>
          </cell>
        </row>
        <row r="362">
          <cell r="A362" t="str">
            <v>0695</v>
          </cell>
          <cell r="B362">
            <v>695</v>
          </cell>
          <cell r="C362" t="str">
            <v>Blue Lot Bus Shelter</v>
          </cell>
          <cell r="D362" t="str">
            <v>Blue Lot Bus Shelter</v>
          </cell>
        </row>
        <row r="363">
          <cell r="A363" t="str">
            <v>0698</v>
          </cell>
          <cell r="B363">
            <v>698</v>
          </cell>
          <cell r="C363" t="str">
            <v>University Inn #1</v>
          </cell>
          <cell r="D363" t="str">
            <v>University Inn #1</v>
          </cell>
        </row>
        <row r="364">
          <cell r="A364" t="str">
            <v>0699</v>
          </cell>
          <cell r="B364">
            <v>699</v>
          </cell>
          <cell r="C364" t="str">
            <v>University Inn #2</v>
          </cell>
          <cell r="D364" t="str">
            <v>University Inn #2</v>
          </cell>
        </row>
        <row r="365">
          <cell r="A365" t="str">
            <v>0703</v>
          </cell>
          <cell r="B365">
            <v>703</v>
          </cell>
          <cell r="C365" t="str">
            <v>Senior Center</v>
          </cell>
          <cell r="D365" t="str">
            <v>Senior Center</v>
          </cell>
        </row>
        <row r="366">
          <cell r="A366" t="str">
            <v>0704</v>
          </cell>
          <cell r="B366">
            <v>704</v>
          </cell>
          <cell r="C366" t="str">
            <v>414 Pennsylvania Ct</v>
          </cell>
          <cell r="D366" t="str">
            <v>414 Pennsylvania Ct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 t="str">
            <v>8633</v>
          </cell>
          <cell r="B369">
            <v>8633</v>
          </cell>
          <cell r="C369" t="str">
            <v>UK HealthCare Good Samaritan Hospital</v>
          </cell>
          <cell r="D369" t="str">
            <v>UK HealthCare Good Samaritan Hospital</v>
          </cell>
        </row>
        <row r="370">
          <cell r="A370" t="str">
            <v>9127</v>
          </cell>
          <cell r="B370">
            <v>9127</v>
          </cell>
          <cell r="C370" t="str">
            <v>1101 S. Limestone</v>
          </cell>
          <cell r="D370" t="str">
            <v>1101 S. Limestone</v>
          </cell>
        </row>
        <row r="371">
          <cell r="A371" t="str">
            <v>9777</v>
          </cell>
          <cell r="B371">
            <v>9777</v>
          </cell>
          <cell r="C371" t="str">
            <v>114 Conn Terrace</v>
          </cell>
          <cell r="D371" t="str">
            <v>114 Conn Terrace</v>
          </cell>
        </row>
        <row r="372">
          <cell r="A372" t="str">
            <v>9779</v>
          </cell>
          <cell r="B372">
            <v>9779</v>
          </cell>
          <cell r="C372" t="str">
            <v>PNC Pop Up Branch</v>
          </cell>
          <cell r="D372" t="str">
            <v>PNC Pop Up Branch</v>
          </cell>
        </row>
        <row r="373">
          <cell r="A373">
            <v>9813</v>
          </cell>
          <cell r="B373">
            <v>9813</v>
          </cell>
          <cell r="C373" t="str">
            <v>Child Development Center of the Bluegrass, Inc.</v>
          </cell>
          <cell r="D373" t="str">
            <v>Child Development Center of the Bluegrass, Inc.</v>
          </cell>
        </row>
        <row r="374">
          <cell r="A374" t="str">
            <v>9853</v>
          </cell>
          <cell r="B374">
            <v>9853</v>
          </cell>
          <cell r="C374" t="str">
            <v>Shriners Hospitals for Children Medical Center - Lexington</v>
          </cell>
          <cell r="D374" t="str">
            <v>Shriners Hospitals for Children Medical Center</v>
          </cell>
        </row>
        <row r="375">
          <cell r="A375" t="str">
            <v>9854</v>
          </cell>
          <cell r="B375">
            <v>9854</v>
          </cell>
          <cell r="C375" t="str">
            <v>Anthropology Research Building</v>
          </cell>
          <cell r="D375" t="str">
            <v>Anthropology Research Building</v>
          </cell>
        </row>
        <row r="376">
          <cell r="A376" t="str">
            <v>9861</v>
          </cell>
          <cell r="B376">
            <v>9861</v>
          </cell>
          <cell r="C376" t="str">
            <v>845 Angliana Ave</v>
          </cell>
          <cell r="D376" t="str">
            <v>845 Angliana Ave</v>
          </cell>
        </row>
        <row r="377">
          <cell r="A377" t="str">
            <v>9873</v>
          </cell>
        </row>
        <row r="378">
          <cell r="A378" t="str">
            <v>9925</v>
          </cell>
        </row>
        <row r="379">
          <cell r="A379" t="str">
            <v>9983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zoomScale="90" zoomScaleNormal="90" workbookViewId="0">
      <selection activeCell="C18" sqref="C1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82" t="s">
        <v>73</v>
      </c>
      <c r="C1" s="82"/>
      <c r="F1" s="66" t="s">
        <v>10</v>
      </c>
      <c r="G1" s="18">
        <v>42990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30" customHeight="1" thickBot="1" x14ac:dyDescent="0.3">
      <c r="A2" s="65" t="s">
        <v>8</v>
      </c>
      <c r="B2" s="83" t="str">
        <f>VLOOKUP(B1,BuildingList!A:B,2,FALSE)</f>
        <v>Agronomy Head House and Greenhouses 1 &amp; 2</v>
      </c>
      <c r="C2" s="83"/>
      <c r="F2" s="67" t="s">
        <v>12</v>
      </c>
      <c r="G2" s="22" t="s">
        <v>58</v>
      </c>
      <c r="J2" s="15">
        <f>G19-J19</f>
        <v>0</v>
      </c>
      <c r="K2" s="15">
        <f>H19-M19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ht="18.75" x14ac:dyDescent="0.3">
      <c r="B4" s="75" t="s">
        <v>81</v>
      </c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76" t="s">
        <v>75</v>
      </c>
      <c r="B6" s="76" t="s">
        <v>74</v>
      </c>
      <c r="C6" s="77" t="s">
        <v>71</v>
      </c>
      <c r="D6" s="41" t="s">
        <v>5</v>
      </c>
      <c r="E6" s="78">
        <v>5585</v>
      </c>
      <c r="F6" s="78">
        <v>1462</v>
      </c>
      <c r="G6" s="78" t="s">
        <v>13</v>
      </c>
      <c r="H6" s="79" t="s">
        <v>13</v>
      </c>
      <c r="I6" s="77"/>
      <c r="J6" s="80" t="str">
        <f>IF(G6="No Change","N/A",IF(G6="New Tag Required",Lookup!F:F,IF(G6="Remove Old Tag",Lookup!F:F,IF(G6="N/A","N/A",""))))</f>
        <v>N/A</v>
      </c>
      <c r="K6" s="81"/>
      <c r="L6" s="76"/>
      <c r="M6" s="80" t="str">
        <f>IF(H6="No Change","N/A",IF(H6="New Tag Required",Lookup!F:F,IF(H6="Remove Old Sign",Lookup!F:F,IF(H6="N/A","N/A",""))))</f>
        <v>N/A</v>
      </c>
      <c r="N6" s="81"/>
      <c r="O6" s="80"/>
    </row>
    <row r="7" spans="1:16" s="41" customFormat="1" ht="30" x14ac:dyDescent="0.25">
      <c r="A7" s="48" t="s">
        <v>83</v>
      </c>
      <c r="B7" s="48" t="s">
        <v>74</v>
      </c>
      <c r="C7" s="42" t="s">
        <v>71</v>
      </c>
      <c r="D7" s="41" t="s">
        <v>5</v>
      </c>
      <c r="E7" s="50">
        <v>672</v>
      </c>
      <c r="F7" s="50">
        <v>674</v>
      </c>
      <c r="G7" s="50" t="s">
        <v>2</v>
      </c>
      <c r="H7" s="41" t="s">
        <v>2</v>
      </c>
      <c r="I7" s="42" t="s">
        <v>82</v>
      </c>
      <c r="J7" s="59"/>
      <c r="K7" s="60"/>
      <c r="L7" s="48"/>
      <c r="M7" s="59"/>
      <c r="N7" s="60"/>
      <c r="O7" s="59"/>
    </row>
    <row r="8" spans="1:16" s="41" customFormat="1" ht="30" x14ac:dyDescent="0.25">
      <c r="A8" s="48" t="s">
        <v>76</v>
      </c>
      <c r="B8" s="48" t="s">
        <v>74</v>
      </c>
      <c r="C8" s="42" t="s">
        <v>52</v>
      </c>
      <c r="D8" s="41" t="s">
        <v>5</v>
      </c>
      <c r="E8" s="50">
        <v>993</v>
      </c>
      <c r="F8" s="50">
        <v>0</v>
      </c>
      <c r="G8" s="50" t="s">
        <v>53</v>
      </c>
      <c r="H8" s="41" t="s">
        <v>54</v>
      </c>
      <c r="I8" s="42" t="s">
        <v>77</v>
      </c>
      <c r="J8" s="59">
        <f>IF(G8="No Change","N/A",IF(G8="New Tag Required",Lookup!F:F,IF(G8="Remove Old Tag",Lookup!F:F,IF(G8="N/A","N/A",""))))</f>
        <v>0</v>
      </c>
      <c r="K8" s="60"/>
      <c r="L8" s="48"/>
      <c r="M8" s="59">
        <f>IF(H8="No Change","N/A",IF(H8="New Tag Required",Lookup!F:F,IF(H8="Remove Old Sign",Lookup!F:F,IF(H8="N/A","N/A",""))))</f>
        <v>0</v>
      </c>
      <c r="N8" s="60"/>
      <c r="O8" s="59"/>
    </row>
    <row r="9" spans="1:16" s="41" customFormat="1" ht="30" x14ac:dyDescent="0.25">
      <c r="A9" s="48" t="s">
        <v>78</v>
      </c>
      <c r="B9" s="48" t="s">
        <v>74</v>
      </c>
      <c r="C9" s="42" t="s">
        <v>52</v>
      </c>
      <c r="D9" s="41" t="s">
        <v>5</v>
      </c>
      <c r="E9" s="62">
        <v>993</v>
      </c>
      <c r="F9" s="62">
        <v>0</v>
      </c>
      <c r="G9" s="50" t="s">
        <v>53</v>
      </c>
      <c r="H9" s="41" t="s">
        <v>54</v>
      </c>
      <c r="I9" s="42" t="s">
        <v>77</v>
      </c>
      <c r="J9" s="59">
        <f>IF(G9="No Change","N/A",IF(G9="New Tag Required",Lookup!F:F,IF(G9="Remove Old Tag",Lookup!F:F,IF(G9="N/A","N/A",""))))</f>
        <v>0</v>
      </c>
      <c r="K9" s="60"/>
      <c r="L9" s="61"/>
      <c r="M9" s="59">
        <f>IF(H9="No Change","N/A",IF(H9="New Tag Required",Lookup!F:F,IF(H9="Remove Old Sign",Lookup!F:F,IF(H9="N/A","N/A",""))))</f>
        <v>0</v>
      </c>
      <c r="N9" s="60"/>
      <c r="O9" s="59"/>
    </row>
    <row r="10" spans="1:16" s="41" customFormat="1" ht="30" x14ac:dyDescent="0.25">
      <c r="A10" s="48" t="s">
        <v>79</v>
      </c>
      <c r="B10" s="48" t="s">
        <v>74</v>
      </c>
      <c r="C10" s="42" t="s">
        <v>52</v>
      </c>
      <c r="D10" s="41" t="s">
        <v>5</v>
      </c>
      <c r="E10" s="50">
        <v>992</v>
      </c>
      <c r="F10" s="50">
        <v>0</v>
      </c>
      <c r="G10" s="50" t="s">
        <v>53</v>
      </c>
      <c r="H10" s="41" t="s">
        <v>54</v>
      </c>
      <c r="I10" s="42" t="s">
        <v>77</v>
      </c>
      <c r="J10" s="59">
        <f>IF(G10="No Change","N/A",IF(G10="New Tag Required",Lookup!F:F,IF(G10="Remove Old Tag",Lookup!F:F,IF(G10="N/A","N/A",""))))</f>
        <v>0</v>
      </c>
      <c r="K10" s="60"/>
      <c r="L10" s="61"/>
      <c r="M10" s="59">
        <f>IF(H10="No Change","N/A",IF(H10="New Tag Required",Lookup!F:F,IF(H10="Remove Old Sign",Lookup!F:F,IF(H10="N/A","N/A",""))))</f>
        <v>0</v>
      </c>
      <c r="N10" s="60"/>
      <c r="O10" s="59"/>
    </row>
    <row r="11" spans="1:16" s="41" customFormat="1" ht="30" x14ac:dyDescent="0.25">
      <c r="A11" s="48" t="s">
        <v>80</v>
      </c>
      <c r="B11" s="48" t="s">
        <v>74</v>
      </c>
      <c r="C11" s="42" t="s">
        <v>52</v>
      </c>
      <c r="D11" s="41" t="s">
        <v>5</v>
      </c>
      <c r="E11" s="50">
        <v>992</v>
      </c>
      <c r="F11" s="50">
        <v>0</v>
      </c>
      <c r="G11" s="50" t="s">
        <v>53</v>
      </c>
      <c r="H11" s="41" t="s">
        <v>54</v>
      </c>
      <c r="I11" s="42" t="s">
        <v>77</v>
      </c>
      <c r="J11" s="59">
        <f>IF(G11="No Change","N/A",IF(G11="New Tag Required",Lookup!F:F,IF(G11="Remove Old Tag",Lookup!F:F,IF(G11="N/A","N/A",""))))</f>
        <v>0</v>
      </c>
      <c r="K11" s="60"/>
      <c r="L11" s="63"/>
      <c r="M11" s="59">
        <f>IF(H11="No Change","N/A",IF(H11="New Tag Required",Lookup!F:F,IF(H11="Remove Old Sign",Lookup!F:F,IF(H11="N/A","N/A",""))))</f>
        <v>0</v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x14ac:dyDescent="0.25">
      <c r="A14" s="56"/>
      <c r="C14" s="11"/>
      <c r="E14" s="30"/>
      <c r="F14" s="30"/>
      <c r="G14" s="30"/>
      <c r="J14" s="10" t="str">
        <f>IF(G14="No Change","N/A",IF(G14="New Tag Required",Lookup!F:F,IF(G14="Remove Old Tag",Lookup!F:F,IF(G14="N/A","N/A",""))))</f>
        <v/>
      </c>
      <c r="K14" s="32"/>
      <c r="M14" s="10" t="str">
        <f>IF(H14="No Change","N/A",IF(H14="New Tag Required",Lookup!F:F,IF(H14="Remove Old Sign",Lookup!F:F,IF(H14="N/A","N/A",""))))</f>
        <v/>
      </c>
      <c r="N14" s="32"/>
    </row>
    <row r="15" spans="1:16" x14ac:dyDescent="0.25">
      <c r="A15" s="56"/>
      <c r="C15" s="11"/>
      <c r="E15" s="30"/>
      <c r="F15" s="30"/>
      <c r="G15" s="30"/>
      <c r="J15" s="10" t="str">
        <f>IF(G15="No Change","N/A",IF(G15="New Tag Required",Lookup!F:F,IF(G15="Remove Old Tag",Lookup!F:F,IF(G15="N/A","N/A",""))))</f>
        <v/>
      </c>
      <c r="K15" s="32"/>
      <c r="M15" s="10" t="str">
        <f>IF(H15="No Change","N/A",IF(H15="New Tag Required",Lookup!F:F,IF(H15="Remove Old Sign",Lookup!F:F,IF(H15="N/A","N/A",""))))</f>
        <v/>
      </c>
      <c r="N15" s="32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ht="15.75" thickBot="1" x14ac:dyDescent="0.3">
      <c r="A17" s="56"/>
      <c r="C17" s="11"/>
      <c r="E17" s="30"/>
      <c r="F17" s="30"/>
      <c r="G17" s="30"/>
      <c r="K17" s="32"/>
      <c r="N17" s="32"/>
    </row>
    <row r="18" spans="1:14" ht="45" x14ac:dyDescent="0.25">
      <c r="A18" s="56"/>
      <c r="C18" s="11"/>
      <c r="E18" s="30"/>
      <c r="F18" s="30"/>
      <c r="G18" s="72" t="s">
        <v>45</v>
      </c>
      <c r="H18" s="73" t="s">
        <v>46</v>
      </c>
      <c r="J18" s="74" t="s">
        <v>40</v>
      </c>
      <c r="K18" s="10"/>
      <c r="L18" s="10"/>
      <c r="M18" s="74" t="s">
        <v>41</v>
      </c>
    </row>
    <row r="19" spans="1:14" ht="15.75" thickBot="1" x14ac:dyDescent="0.3">
      <c r="A19" s="56"/>
      <c r="C19" s="11"/>
      <c r="E19" s="30"/>
      <c r="F19" s="30"/>
      <c r="G19" s="14">
        <f>COUNTIF(G6:G18,"New Tag Required")</f>
        <v>0</v>
      </c>
      <c r="H19" s="13">
        <f>COUNTIF(H6:H18,"New Sign Required")</f>
        <v>0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25">
      <c r="A20" s="56"/>
      <c r="C20" s="11"/>
      <c r="E20" s="30"/>
      <c r="F20" s="30"/>
      <c r="G20" s="30"/>
    </row>
    <row r="21" spans="1:14" x14ac:dyDescent="0.25">
      <c r="A21" s="56"/>
      <c r="C21" s="11"/>
      <c r="E21" s="30"/>
      <c r="F21" s="30"/>
      <c r="G21" s="30"/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7"/>
      <c r="C27" s="11"/>
      <c r="E27" s="30"/>
      <c r="F27" s="33"/>
      <c r="G27" s="30"/>
    </row>
    <row r="28" spans="1:14" x14ac:dyDescent="0.25">
      <c r="A28" s="57"/>
      <c r="C28" s="11"/>
      <c r="E28" s="30"/>
      <c r="F28" s="33"/>
      <c r="G28" s="30"/>
    </row>
    <row r="29" spans="1:14" x14ac:dyDescent="0.25">
      <c r="A29" s="57"/>
      <c r="C29" s="11"/>
      <c r="E29" s="30"/>
      <c r="F29" s="34"/>
      <c r="G29" s="30"/>
    </row>
    <row r="30" spans="1:14" x14ac:dyDescent="0.25">
      <c r="A30" s="56"/>
      <c r="C30" s="11"/>
      <c r="E30" s="30"/>
      <c r="F30" s="33"/>
      <c r="G30" s="30"/>
    </row>
    <row r="31" spans="1:14" x14ac:dyDescent="0.25">
      <c r="A31" s="56"/>
      <c r="C31" s="11"/>
      <c r="E31" s="30"/>
      <c r="F31" s="33"/>
      <c r="G31" s="30"/>
    </row>
    <row r="32" spans="1:14" x14ac:dyDescent="0.25">
      <c r="A32" s="58"/>
      <c r="C32" s="11"/>
      <c r="E32" s="30"/>
      <c r="F32" s="30"/>
      <c r="G32" s="30"/>
    </row>
    <row r="33" spans="1:7" x14ac:dyDescent="0.25">
      <c r="A33" s="58"/>
      <c r="C33" s="11"/>
      <c r="E33" s="30"/>
      <c r="F33" s="30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1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6"/>
      <c r="C39" s="11"/>
      <c r="E39" s="30"/>
      <c r="F39" s="30"/>
      <c r="G39" s="30"/>
    </row>
    <row r="40" spans="1:7" x14ac:dyDescent="0.25">
      <c r="A40" s="56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4:G38 G12:G17">
    <cfRule type="containsText" dxfId="73" priority="130" operator="containsText" text="New Tag Required">
      <formula>NOT(ISERROR(SEARCH("New Tag Required",G12)))</formula>
    </cfRule>
  </conditionalFormatting>
  <conditionalFormatting sqref="D6:D7 D14:D84">
    <cfRule type="containsText" dxfId="72" priority="129" operator="containsText" text="Yes">
      <formula>NOT(ISERROR(SEARCH("Yes",D6)))</formula>
    </cfRule>
  </conditionalFormatting>
  <conditionalFormatting sqref="H24:H84 H185:H406 H12:H17">
    <cfRule type="containsText" dxfId="71" priority="117" operator="containsText" text="New Sign Required">
      <formula>NOT(ISERROR(SEARCH("New Sign Required",H12)))</formula>
    </cfRule>
  </conditionalFormatting>
  <conditionalFormatting sqref="G24:G84 G12:H17">
    <cfRule type="containsText" dxfId="70" priority="116" operator="containsText" text="Action Required">
      <formula>NOT(ISERROR(SEARCH("Action Required",G12)))</formula>
    </cfRule>
  </conditionalFormatting>
  <conditionalFormatting sqref="H24:H84">
    <cfRule type="containsText" dxfId="69" priority="115" operator="containsText" text="Action Required">
      <formula>NOT(ISERROR(SEARCH("Action Required",H24)))</formula>
    </cfRule>
  </conditionalFormatting>
  <conditionalFormatting sqref="G6:G7 G20:G23">
    <cfRule type="containsText" dxfId="68" priority="57" operator="containsText" text="New Tag Required">
      <formula>NOT(ISERROR(SEARCH("New Tag Required",G6)))</formula>
    </cfRule>
  </conditionalFormatting>
  <conditionalFormatting sqref="H6:H7 H20:H23">
    <cfRule type="containsText" dxfId="67" priority="55" operator="containsText" text="New Sign Required">
      <formula>NOT(ISERROR(SEARCH("New Sign Required",H6)))</formula>
    </cfRule>
  </conditionalFormatting>
  <conditionalFormatting sqref="G6:G7 G20:G23">
    <cfRule type="containsText" dxfId="66" priority="54" operator="containsText" text="Action Required">
      <formula>NOT(ISERROR(SEARCH("Action Required",G6)))</formula>
    </cfRule>
  </conditionalFormatting>
  <conditionalFormatting sqref="H6:H7 H20:H23">
    <cfRule type="containsText" dxfId="65" priority="53" operator="containsText" text="Action Required">
      <formula>NOT(ISERROR(SEARCH("Action Required",H6)))</formula>
    </cfRule>
  </conditionalFormatting>
  <conditionalFormatting sqref="G6:G7">
    <cfRule type="containsText" dxfId="64" priority="52" operator="containsText" text="New Tag Required">
      <formula>NOT(ISERROR(SEARCH("New Tag Required",G6)))</formula>
    </cfRule>
  </conditionalFormatting>
  <conditionalFormatting sqref="D6:D7">
    <cfRule type="containsText" dxfId="63" priority="51" operator="containsText" text="Yes">
      <formula>NOT(ISERROR(SEARCH("Yes",D6)))</formula>
    </cfRule>
  </conditionalFormatting>
  <conditionalFormatting sqref="G6:G7">
    <cfRule type="containsText" dxfId="62" priority="50" operator="containsText" text="Action Required">
      <formula>NOT(ISERROR(SEARCH("Action Required",G6)))</formula>
    </cfRule>
  </conditionalFormatting>
  <conditionalFormatting sqref="D85:D184">
    <cfRule type="containsText" dxfId="61" priority="49" operator="containsText" text="Yes">
      <formula>NOT(ISERROR(SEARCH("Yes",D85)))</formula>
    </cfRule>
  </conditionalFormatting>
  <conditionalFormatting sqref="H85:H184">
    <cfRule type="containsText" dxfId="60" priority="48" operator="containsText" text="New Sign Required">
      <formula>NOT(ISERROR(SEARCH("New Sign Required",H85)))</formula>
    </cfRule>
  </conditionalFormatting>
  <conditionalFormatting sqref="G85:G184">
    <cfRule type="containsText" dxfId="59" priority="47" operator="containsText" text="Action Required">
      <formula>NOT(ISERROR(SEARCH("Action Required",G85)))</formula>
    </cfRule>
  </conditionalFormatting>
  <conditionalFormatting sqref="H85:H184">
    <cfRule type="containsText" dxfId="58" priority="46" operator="containsText" text="Action Required">
      <formula>NOT(ISERROR(SEARCH("Action Required",H85)))</formula>
    </cfRule>
  </conditionalFormatting>
  <conditionalFormatting sqref="D8:D11">
    <cfRule type="containsText" dxfId="57" priority="32" operator="containsText" text="Yes">
      <formula>NOT(ISERROR(SEARCH("Yes",D8)))</formula>
    </cfRule>
  </conditionalFormatting>
  <conditionalFormatting sqref="G8:G11">
    <cfRule type="containsText" dxfId="56" priority="31" operator="containsText" text="New Tag Required">
      <formula>NOT(ISERROR(SEARCH("New Tag Required",G8)))</formula>
    </cfRule>
  </conditionalFormatting>
  <conditionalFormatting sqref="H8:H11">
    <cfRule type="containsText" dxfId="55" priority="30" operator="containsText" text="New Sign Required">
      <formula>NOT(ISERROR(SEARCH("New Sign Required",H8)))</formula>
    </cfRule>
  </conditionalFormatting>
  <conditionalFormatting sqref="G8:G11">
    <cfRule type="containsText" dxfId="54" priority="29" operator="containsText" text="Action Required">
      <formula>NOT(ISERROR(SEARCH("Action Required",G8)))</formula>
    </cfRule>
  </conditionalFormatting>
  <conditionalFormatting sqref="H8:H11">
    <cfRule type="containsText" dxfId="53" priority="28" operator="containsText" text="Action Required">
      <formula>NOT(ISERROR(SEARCH("Action Required",H8)))</formula>
    </cfRule>
  </conditionalFormatting>
  <conditionalFormatting sqref="J2:N2">
    <cfRule type="cellIs" dxfId="52" priority="23" operator="notEqual">
      <formula>0</formula>
    </cfRule>
  </conditionalFormatting>
  <conditionalFormatting sqref="J6:J16">
    <cfRule type="cellIs" dxfId="51" priority="22" operator="equal">
      <formula>0</formula>
    </cfRule>
  </conditionalFormatting>
  <conditionalFormatting sqref="M6:M16">
    <cfRule type="cellIs" dxfId="50" priority="21" operator="equal">
      <formula>0</formula>
    </cfRule>
  </conditionalFormatting>
  <conditionalFormatting sqref="J6:J16 M6:M16">
    <cfRule type="cellIs" dxfId="49" priority="18" operator="equal">
      <formula>"In Progress"</formula>
    </cfRule>
    <cfRule type="cellIs" dxfId="48" priority="19" operator="equal">
      <formula>"Log Issues"</formula>
    </cfRule>
    <cfRule type="cellIs" dxfId="47" priority="20" operator="equal">
      <formula>"N/A"</formula>
    </cfRule>
  </conditionalFormatting>
  <conditionalFormatting sqref="K6:K13">
    <cfRule type="expression" dxfId="46" priority="17">
      <formula>$J6="Log Issues"</formula>
    </cfRule>
  </conditionalFormatting>
  <conditionalFormatting sqref="N6:N13">
    <cfRule type="expression" dxfId="45" priority="16">
      <formula>$M6="Log Issues"</formula>
    </cfRule>
  </conditionalFormatting>
  <conditionalFormatting sqref="H1:H1048576">
    <cfRule type="containsText" dxfId="44" priority="10" operator="containsText" text="Remove Old Sign">
      <formula>NOT(ISERROR(SEARCH("Remove Old Sign",H1)))</formula>
    </cfRule>
    <cfRule type="containsText" dxfId="43" priority="11" operator="containsText" text="Move Sign to New Location">
      <formula>NOT(ISERROR(SEARCH("Move Sign to New Location",H1)))</formula>
    </cfRule>
  </conditionalFormatting>
  <conditionalFormatting sqref="G1:G1048576">
    <cfRule type="containsText" dxfId="42" priority="9" operator="containsText" text="Remove Old Tag">
      <formula>NOT(ISERROR(SEARCH("Remove Old Tag",G1)))</formula>
    </cfRule>
  </conditionalFormatting>
  <conditionalFormatting sqref="D12">
    <cfRule type="containsText" dxfId="41" priority="3" operator="containsText" text="Yes">
      <formula>NOT(ISERROR(SEARCH("Yes",D12)))</formula>
    </cfRule>
  </conditionalFormatting>
  <conditionalFormatting sqref="D13">
    <cfRule type="containsText" dxfId="40" priority="2" operator="containsText" text="Yes">
      <formula>NOT(ISERROR(SEARCH("Yes",D13)))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O6:O13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  <x14:dataValidation type="list" allowBlank="1" showInputMessage="1" showErrorMessage="1">
          <x14:formula1>
            <xm:f>Lookup!$F$1:$F$7</xm:f>
          </x14:formula1>
          <xm:sqref>J6:J16</xm:sqref>
        </x14:dataValidation>
        <x14:dataValidation type="list" allowBlank="1" showInputMessage="1" showErrorMessage="1">
          <x14:formula1>
            <xm:f>Lookup!$F$1:$F$8</xm:f>
          </x14:formula1>
          <xm:sqref>M6:M16</xm:sqref>
        </x14:dataValidation>
        <x14:dataValidation type="list" allowBlank="1" showInputMessage="1">
          <x14:formula1>
            <xm:f>Lookup!$E$1:$E$19</xm:f>
          </x14:formula1>
          <xm:sqref>C6:C184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H11" sqref="H11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">
        <v>73</v>
      </c>
      <c r="C1" s="39"/>
      <c r="D1" s="17" t="s">
        <v>10</v>
      </c>
      <c r="E1" s="40">
        <f>'KD Changes'!G1</f>
        <v>42990</v>
      </c>
    </row>
    <row r="2" spans="1:10" ht="30" customHeight="1" x14ac:dyDescent="0.25">
      <c r="A2" s="43" t="s">
        <v>8</v>
      </c>
      <c r="B2" s="44" t="str">
        <f>VLOOKUP(B1,[1]BuildingList!A:B,2,FALSE)</f>
        <v>Agronomy Head House and Greenhouses 1 &amp; 2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  <c r="G5" s="86"/>
      <c r="H5" s="86"/>
    </row>
    <row r="6" spans="1:10" ht="15.75" thickTop="1" x14ac:dyDescent="0.25">
      <c r="A6" s="84" t="s">
        <v>85</v>
      </c>
      <c r="B6" s="85" t="s">
        <v>86</v>
      </c>
      <c r="C6" s="41" t="s">
        <v>72</v>
      </c>
      <c r="G6" s="87"/>
      <c r="H6" s="87"/>
      <c r="I6" s="41"/>
      <c r="J6" s="41"/>
    </row>
    <row r="7" spans="1:10" x14ac:dyDescent="0.25">
      <c r="A7" s="84" t="s">
        <v>87</v>
      </c>
      <c r="B7" s="85" t="s">
        <v>88</v>
      </c>
      <c r="C7" s="41" t="s">
        <v>72</v>
      </c>
      <c r="G7" s="87"/>
      <c r="H7" s="87"/>
      <c r="I7" s="41"/>
      <c r="J7" s="41"/>
    </row>
    <row r="8" spans="1:10" ht="15" customHeight="1" x14ac:dyDescent="0.25">
      <c r="A8" s="84" t="s">
        <v>98</v>
      </c>
      <c r="B8" s="85" t="s">
        <v>99</v>
      </c>
      <c r="C8" s="41" t="s">
        <v>72</v>
      </c>
      <c r="G8" s="87"/>
      <c r="H8" s="87"/>
      <c r="I8" s="41"/>
      <c r="J8" s="41"/>
    </row>
    <row r="9" spans="1:10" x14ac:dyDescent="0.25">
      <c r="A9" s="84" t="s">
        <v>100</v>
      </c>
      <c r="B9" s="85" t="s">
        <v>101</v>
      </c>
      <c r="C9" s="41" t="s">
        <v>72</v>
      </c>
      <c r="G9" s="87"/>
      <c r="H9" s="87"/>
      <c r="I9" s="41"/>
      <c r="J9" s="41"/>
    </row>
    <row r="10" spans="1:10" x14ac:dyDescent="0.25">
      <c r="A10" s="84" t="s">
        <v>102</v>
      </c>
      <c r="B10" s="85" t="s">
        <v>103</v>
      </c>
      <c r="C10" s="41" t="s">
        <v>72</v>
      </c>
      <c r="F10" s="50"/>
      <c r="G10" s="87"/>
      <c r="H10" s="87"/>
    </row>
    <row r="11" spans="1:10" x14ac:dyDescent="0.25">
      <c r="A11" s="84" t="s">
        <v>104</v>
      </c>
      <c r="B11" s="85" t="s">
        <v>105</v>
      </c>
      <c r="C11" s="41" t="s">
        <v>72</v>
      </c>
      <c r="F11" s="50"/>
      <c r="G11" s="87"/>
      <c r="H11" s="87"/>
    </row>
    <row r="12" spans="1:10" x14ac:dyDescent="0.25">
      <c r="A12" s="84" t="s">
        <v>123</v>
      </c>
      <c r="B12" s="85" t="s">
        <v>124</v>
      </c>
      <c r="C12" s="41" t="s">
        <v>72</v>
      </c>
      <c r="F12" s="50"/>
      <c r="G12" s="87"/>
      <c r="H12" s="87"/>
    </row>
    <row r="13" spans="1:10" x14ac:dyDescent="0.25">
      <c r="A13" s="84" t="s">
        <v>125</v>
      </c>
      <c r="B13" s="85" t="s">
        <v>126</v>
      </c>
      <c r="C13" s="41" t="s">
        <v>72</v>
      </c>
      <c r="F13" s="50"/>
      <c r="G13" s="87"/>
      <c r="H13" s="87"/>
    </row>
    <row r="14" spans="1:10" x14ac:dyDescent="0.25">
      <c r="A14" s="84" t="s">
        <v>127</v>
      </c>
      <c r="B14" s="85" t="s">
        <v>128</v>
      </c>
      <c r="C14" s="41" t="s">
        <v>72</v>
      </c>
      <c r="F14" s="50"/>
      <c r="G14" s="87"/>
      <c r="H14" s="87"/>
    </row>
    <row r="15" spans="1:10" x14ac:dyDescent="0.25">
      <c r="A15" s="84" t="s">
        <v>84</v>
      </c>
      <c r="B15" s="85" t="s">
        <v>129</v>
      </c>
      <c r="F15" s="50"/>
      <c r="G15" s="87"/>
      <c r="H15" s="87"/>
    </row>
    <row r="16" spans="1:10" x14ac:dyDescent="0.25">
      <c r="A16" s="84" t="s">
        <v>89</v>
      </c>
      <c r="B16" s="85" t="s">
        <v>130</v>
      </c>
      <c r="F16" s="50"/>
      <c r="G16" s="87"/>
      <c r="H16" s="87"/>
    </row>
    <row r="17" spans="1:8" x14ac:dyDescent="0.25">
      <c r="A17" s="84" t="s">
        <v>90</v>
      </c>
      <c r="B17" s="85" t="s">
        <v>131</v>
      </c>
      <c r="F17" s="50"/>
      <c r="G17" s="87"/>
      <c r="H17" s="87"/>
    </row>
    <row r="18" spans="1:8" x14ac:dyDescent="0.25">
      <c r="A18" s="84" t="s">
        <v>91</v>
      </c>
      <c r="B18" s="85" t="s">
        <v>132</v>
      </c>
      <c r="F18" s="50"/>
      <c r="G18" s="87"/>
      <c r="H18" s="87"/>
    </row>
    <row r="19" spans="1:8" x14ac:dyDescent="0.25">
      <c r="A19" s="84" t="s">
        <v>92</v>
      </c>
      <c r="B19" s="85" t="s">
        <v>133</v>
      </c>
      <c r="F19" s="50"/>
      <c r="G19" s="87"/>
      <c r="H19" s="87"/>
    </row>
    <row r="20" spans="1:8" x14ac:dyDescent="0.25">
      <c r="A20" s="84" t="s">
        <v>93</v>
      </c>
      <c r="B20" s="85" t="s">
        <v>134</v>
      </c>
      <c r="F20" s="50"/>
      <c r="G20" s="87"/>
      <c r="H20" s="87"/>
    </row>
    <row r="21" spans="1:8" x14ac:dyDescent="0.25">
      <c r="A21" s="84" t="s">
        <v>94</v>
      </c>
      <c r="B21" s="85" t="s">
        <v>135</v>
      </c>
      <c r="F21" s="51"/>
      <c r="G21" s="87"/>
      <c r="H21" s="87"/>
    </row>
    <row r="22" spans="1:8" x14ac:dyDescent="0.25">
      <c r="A22" s="84" t="s">
        <v>95</v>
      </c>
      <c r="B22" s="85" t="s">
        <v>136</v>
      </c>
      <c r="F22" s="50"/>
      <c r="G22" s="87"/>
      <c r="H22" s="87"/>
    </row>
    <row r="23" spans="1:8" x14ac:dyDescent="0.25">
      <c r="A23" s="84" t="s">
        <v>96</v>
      </c>
      <c r="B23" s="85" t="s">
        <v>137</v>
      </c>
      <c r="F23" s="50"/>
      <c r="G23" s="87"/>
      <c r="H23" s="87"/>
    </row>
    <row r="24" spans="1:8" x14ac:dyDescent="0.25">
      <c r="A24" s="84" t="s">
        <v>97</v>
      </c>
      <c r="B24" s="85" t="s">
        <v>138</v>
      </c>
      <c r="F24" s="50"/>
      <c r="G24" s="87"/>
      <c r="H24" s="87"/>
    </row>
    <row r="25" spans="1:8" x14ac:dyDescent="0.25">
      <c r="A25" s="84" t="s">
        <v>106</v>
      </c>
      <c r="B25" s="85" t="s">
        <v>139</v>
      </c>
      <c r="F25" s="50"/>
      <c r="G25" s="87"/>
      <c r="H25" s="87"/>
    </row>
    <row r="26" spans="1:8" x14ac:dyDescent="0.25">
      <c r="A26" s="84" t="s">
        <v>107</v>
      </c>
      <c r="B26" s="85" t="s">
        <v>140</v>
      </c>
      <c r="F26" s="50"/>
      <c r="G26" s="87"/>
      <c r="H26" s="87"/>
    </row>
    <row r="27" spans="1:8" x14ac:dyDescent="0.25">
      <c r="A27" s="84" t="s">
        <v>108</v>
      </c>
      <c r="B27" s="85" t="s">
        <v>141</v>
      </c>
      <c r="F27" s="50"/>
      <c r="G27" s="87"/>
      <c r="H27" s="87"/>
    </row>
    <row r="28" spans="1:8" x14ac:dyDescent="0.25">
      <c r="A28" s="84" t="s">
        <v>109</v>
      </c>
      <c r="B28" s="85" t="s">
        <v>142</v>
      </c>
      <c r="F28" s="50"/>
      <c r="G28" s="87"/>
      <c r="H28" s="87"/>
    </row>
    <row r="29" spans="1:8" x14ac:dyDescent="0.25">
      <c r="A29" s="84" t="s">
        <v>110</v>
      </c>
      <c r="B29" s="85" t="s">
        <v>143</v>
      </c>
      <c r="F29" s="50"/>
      <c r="G29" s="87"/>
      <c r="H29" s="87"/>
    </row>
    <row r="30" spans="1:8" x14ac:dyDescent="0.25">
      <c r="A30" s="84" t="s">
        <v>111</v>
      </c>
      <c r="B30" s="85" t="s">
        <v>144</v>
      </c>
      <c r="F30" s="50"/>
      <c r="G30" s="87"/>
      <c r="H30" s="87"/>
    </row>
    <row r="31" spans="1:8" x14ac:dyDescent="0.25">
      <c r="A31" s="84" t="s">
        <v>112</v>
      </c>
      <c r="B31" s="85" t="s">
        <v>145</v>
      </c>
      <c r="E31" s="50"/>
      <c r="F31" s="50"/>
      <c r="G31" s="87"/>
      <c r="H31" s="87"/>
    </row>
    <row r="32" spans="1:8" x14ac:dyDescent="0.25">
      <c r="A32" s="84" t="s">
        <v>113</v>
      </c>
      <c r="B32" s="85" t="s">
        <v>146</v>
      </c>
      <c r="E32" s="50"/>
      <c r="F32" s="50"/>
      <c r="G32" s="87"/>
      <c r="H32" s="87"/>
    </row>
    <row r="33" spans="1:8" x14ac:dyDescent="0.25">
      <c r="A33" s="84" t="s">
        <v>114</v>
      </c>
      <c r="B33" s="85" t="s">
        <v>147</v>
      </c>
      <c r="E33" s="50"/>
      <c r="F33" s="50"/>
      <c r="G33" s="87"/>
      <c r="H33" s="87"/>
    </row>
    <row r="34" spans="1:8" x14ac:dyDescent="0.25">
      <c r="A34" s="84" t="s">
        <v>115</v>
      </c>
      <c r="B34" s="85" t="s">
        <v>148</v>
      </c>
      <c r="E34" s="50"/>
      <c r="F34" s="50"/>
      <c r="G34" s="87"/>
      <c r="H34" s="87"/>
    </row>
    <row r="35" spans="1:8" x14ac:dyDescent="0.25">
      <c r="A35" s="84" t="s">
        <v>116</v>
      </c>
      <c r="B35" s="85" t="s">
        <v>149</v>
      </c>
      <c r="E35" s="50"/>
      <c r="F35" s="50"/>
      <c r="G35" s="87"/>
      <c r="H35" s="87"/>
    </row>
    <row r="36" spans="1:8" x14ac:dyDescent="0.25">
      <c r="A36" s="84" t="s">
        <v>117</v>
      </c>
      <c r="B36" s="85" t="s">
        <v>150</v>
      </c>
      <c r="E36" s="50"/>
      <c r="F36" s="50"/>
      <c r="G36" s="87"/>
      <c r="H36" s="87"/>
    </row>
    <row r="37" spans="1:8" x14ac:dyDescent="0.25">
      <c r="A37" s="84" t="s">
        <v>118</v>
      </c>
      <c r="B37" s="85" t="s">
        <v>151</v>
      </c>
      <c r="E37" s="50"/>
      <c r="F37" s="50"/>
      <c r="G37" s="87"/>
      <c r="H37" s="87"/>
    </row>
    <row r="38" spans="1:8" x14ac:dyDescent="0.25">
      <c r="A38" s="84" t="s">
        <v>119</v>
      </c>
      <c r="B38" s="85" t="s">
        <v>152</v>
      </c>
      <c r="E38" s="50"/>
      <c r="F38" s="50"/>
      <c r="G38" s="87"/>
      <c r="H38" s="87"/>
    </row>
    <row r="39" spans="1:8" x14ac:dyDescent="0.25">
      <c r="A39" s="84" t="s">
        <v>120</v>
      </c>
      <c r="B39" s="85" t="s">
        <v>153</v>
      </c>
      <c r="E39" s="50"/>
      <c r="F39" s="50"/>
      <c r="G39" s="87"/>
      <c r="H39" s="87"/>
    </row>
    <row r="40" spans="1:8" x14ac:dyDescent="0.25">
      <c r="A40" s="84" t="s">
        <v>121</v>
      </c>
      <c r="B40" s="85" t="s">
        <v>154</v>
      </c>
      <c r="E40" s="50"/>
      <c r="F40" s="50"/>
      <c r="G40" s="87"/>
      <c r="H40" s="87"/>
    </row>
    <row r="41" spans="1:8" x14ac:dyDescent="0.25">
      <c r="A41" s="84" t="s">
        <v>122</v>
      </c>
      <c r="B41" s="85" t="s">
        <v>155</v>
      </c>
      <c r="E41" s="50"/>
      <c r="F41" s="53"/>
      <c r="G41" s="87"/>
      <c r="H41" s="87"/>
    </row>
    <row r="42" spans="1:8" x14ac:dyDescent="0.25">
      <c r="A42" s="52"/>
      <c r="E42" s="50"/>
      <c r="F42" s="53"/>
      <c r="G42" s="87"/>
      <c r="H42" s="87"/>
    </row>
    <row r="43" spans="1:8" x14ac:dyDescent="0.25">
      <c r="A43" s="52"/>
      <c r="E43" s="50"/>
      <c r="F43" s="54"/>
      <c r="G43" s="87"/>
      <c r="H43" s="87"/>
    </row>
    <row r="44" spans="1:8" x14ac:dyDescent="0.25">
      <c r="A44" s="49"/>
      <c r="E44" s="50"/>
      <c r="F44" s="53"/>
      <c r="G44" s="87"/>
      <c r="H44" s="87"/>
    </row>
    <row r="45" spans="1:8" x14ac:dyDescent="0.25">
      <c r="A45" s="49"/>
      <c r="E45" s="50"/>
      <c r="F45" s="53"/>
      <c r="G45" s="87"/>
      <c r="H45" s="87"/>
    </row>
    <row r="46" spans="1:8" x14ac:dyDescent="0.25">
      <c r="A46" s="55"/>
      <c r="E46" s="50"/>
      <c r="F46" s="50"/>
      <c r="G46" s="87"/>
      <c r="H46" s="87"/>
    </row>
    <row r="47" spans="1:8" x14ac:dyDescent="0.25">
      <c r="A47" s="55"/>
      <c r="E47" s="50"/>
      <c r="F47" s="50"/>
      <c r="G47" s="88"/>
      <c r="H47" s="89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39" priority="42" operator="containsText" text="New Tag Required">
      <formula>NOT(ISERROR(SEARCH("New Tag Required",G39)))</formula>
    </cfRule>
  </conditionalFormatting>
  <conditionalFormatting sqref="D49:D98">
    <cfRule type="containsText" dxfId="38" priority="41" operator="containsText" text="Yes">
      <formula>NOT(ISERROR(SEARCH("Yes",D49)))</formula>
    </cfRule>
  </conditionalFormatting>
  <conditionalFormatting sqref="H39:H98 H199:H420">
    <cfRule type="containsText" dxfId="37" priority="40" operator="containsText" text="New Sign Required">
      <formula>NOT(ISERROR(SEARCH("New Sign Required",H39)))</formula>
    </cfRule>
  </conditionalFormatting>
  <conditionalFormatting sqref="G39:G98">
    <cfRule type="containsText" dxfId="36" priority="39" operator="containsText" text="Action Required">
      <formula>NOT(ISERROR(SEARCH("Action Required",G39)))</formula>
    </cfRule>
  </conditionalFormatting>
  <conditionalFormatting sqref="H39:H98">
    <cfRule type="containsText" dxfId="35" priority="38" operator="containsText" text="Action Required">
      <formula>NOT(ISERROR(SEARCH("Action Required",H39)))</formula>
    </cfRule>
  </conditionalFormatting>
  <conditionalFormatting sqref="D99:D198">
    <cfRule type="containsText" dxfId="34" priority="33" operator="containsText" text="Yes">
      <formula>NOT(ISERROR(SEARCH("Yes",D99)))</formula>
    </cfRule>
  </conditionalFormatting>
  <conditionalFormatting sqref="H99:H198">
    <cfRule type="containsText" dxfId="33" priority="32" operator="containsText" text="New Sign Required">
      <formula>NOT(ISERROR(SEARCH("New Sign Required",H99)))</formula>
    </cfRule>
  </conditionalFormatting>
  <conditionalFormatting sqref="G99:G198">
    <cfRule type="containsText" dxfId="32" priority="31" operator="containsText" text="Action Required">
      <formula>NOT(ISERROR(SEARCH("Action Required",G99)))</formula>
    </cfRule>
  </conditionalFormatting>
  <conditionalFormatting sqref="H99:H198">
    <cfRule type="containsText" dxfId="31" priority="30" operator="containsText" text="Action Required">
      <formula>NOT(ISERROR(SEARCH("Action Required",H99)))</formula>
    </cfRule>
  </conditionalFormatting>
  <conditionalFormatting sqref="H1:H4 H39:H1048576 G5:G38">
    <cfRule type="containsText" dxfId="30" priority="28" operator="containsText" text="Remove Old Sign">
      <formula>NOT(ISERROR(SEARCH("Remove Old Sign",G1)))</formula>
    </cfRule>
    <cfRule type="containsText" dxfId="29" priority="29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28" priority="27" operator="containsText" text="Remove Old Tag">
      <formula>NOT(ISERROR(SEARCH("Remove Old Tag",E1)))</formula>
    </cfRule>
  </conditionalFormatting>
  <conditionalFormatting sqref="A6:A7">
    <cfRule type="containsText" dxfId="27" priority="25" operator="containsText" text="Remove Old Sign">
      <formula>NOT(ISERROR(SEARCH("Remove Old Sign",A6)))</formula>
    </cfRule>
    <cfRule type="containsText" dxfId="26" priority="26" operator="containsText" text="Move Sign to New Location">
      <formula>NOT(ISERROR(SEARCH("Move Sign to New Location",A6)))</formula>
    </cfRule>
  </conditionalFormatting>
  <conditionalFormatting sqref="A8:A11">
    <cfRule type="containsText" dxfId="25" priority="23" operator="containsText" text="Remove Old Sign">
      <formula>NOT(ISERROR(SEARCH("Remove Old Sign",A8)))</formula>
    </cfRule>
    <cfRule type="containsText" dxfId="24" priority="24" operator="containsText" text="Move Sign to New Location">
      <formula>NOT(ISERROR(SEARCH("Move Sign to New Location",A8)))</formula>
    </cfRule>
  </conditionalFormatting>
  <conditionalFormatting sqref="A12:A14">
    <cfRule type="containsText" dxfId="23" priority="22" operator="containsText" text="New Tag Required">
      <formula>NOT(ISERROR(SEARCH("New Tag Required",A12)))</formula>
    </cfRule>
  </conditionalFormatting>
  <conditionalFormatting sqref="B12:B14">
    <cfRule type="containsText" dxfId="22" priority="21" operator="containsText" text="New Sign Required">
      <formula>NOT(ISERROR(SEARCH("New Sign Required",B12)))</formula>
    </cfRule>
  </conditionalFormatting>
  <conditionalFormatting sqref="A12:A14">
    <cfRule type="containsText" dxfId="21" priority="20" operator="containsText" text="Action Required">
      <formula>NOT(ISERROR(SEARCH("Action Required",A12)))</formula>
    </cfRule>
  </conditionalFormatting>
  <conditionalFormatting sqref="B12:B14">
    <cfRule type="containsText" dxfId="20" priority="19" operator="containsText" text="Action Required">
      <formula>NOT(ISERROR(SEARCH("Action Required",B12)))</formula>
    </cfRule>
  </conditionalFormatting>
  <conditionalFormatting sqref="B12:B14">
    <cfRule type="containsText" dxfId="19" priority="17" operator="containsText" text="Remove Old Sign">
      <formula>NOT(ISERROR(SEARCH("Remove Old Sign",B12)))</formula>
    </cfRule>
    <cfRule type="containsText" dxfId="18" priority="18" operator="containsText" text="Move Sign to New Location">
      <formula>NOT(ISERROR(SEARCH("Move Sign to New Location",B12)))</formula>
    </cfRule>
  </conditionalFormatting>
  <conditionalFormatting sqref="A12:A14">
    <cfRule type="containsText" dxfId="17" priority="16" operator="containsText" text="Remove Old Tag">
      <formula>NOT(ISERROR(SEARCH("Remove Old Tag",A12)))</formula>
    </cfRule>
  </conditionalFormatting>
  <conditionalFormatting sqref="A15">
    <cfRule type="containsText" dxfId="12" priority="12" operator="containsText" text="Remove Old Sign">
      <formula>NOT(ISERROR(SEARCH("Remove Old Sign",A15)))</formula>
    </cfRule>
    <cfRule type="containsText" dxfId="11" priority="13" operator="containsText" text="Move Sign to New Location">
      <formula>NOT(ISERROR(SEARCH("Move Sign to New Location",A15)))</formula>
    </cfRule>
  </conditionalFormatting>
  <conditionalFormatting sqref="A16:A24">
    <cfRule type="containsText" dxfId="10" priority="10" operator="containsText" text="Remove Old Sign">
      <formula>NOT(ISERROR(SEARCH("Remove Old Sign",A16)))</formula>
    </cfRule>
    <cfRule type="containsText" dxfId="9" priority="11" operator="containsText" text="Move Sign to New Location">
      <formula>NOT(ISERROR(SEARCH("Move Sign to New Location",A16)))</formula>
    </cfRule>
  </conditionalFormatting>
  <conditionalFormatting sqref="A25:A30">
    <cfRule type="containsText" dxfId="8" priority="8" operator="containsText" text="Remove Old Sign">
      <formula>NOT(ISERROR(SEARCH("Remove Old Sign",A25)))</formula>
    </cfRule>
    <cfRule type="containsText" dxfId="7" priority="9" operator="containsText" text="Move Sign to New Location">
      <formula>NOT(ISERROR(SEARCH("Move Sign to New Location",A25)))</formula>
    </cfRule>
  </conditionalFormatting>
  <conditionalFormatting sqref="A38:A41">
    <cfRule type="containsText" dxfId="6" priority="7" operator="containsText" text="New Tag Required">
      <formula>NOT(ISERROR(SEARCH("New Tag Required",A38)))</formula>
    </cfRule>
  </conditionalFormatting>
  <conditionalFormatting sqref="B38:B41">
    <cfRule type="containsText" dxfId="5" priority="6" operator="containsText" text="New Sign Required">
      <formula>NOT(ISERROR(SEARCH("New Sign Required",B38)))</formula>
    </cfRule>
  </conditionalFormatting>
  <conditionalFormatting sqref="A38:A41">
    <cfRule type="containsText" dxfId="4" priority="5" operator="containsText" text="Action Required">
      <formula>NOT(ISERROR(SEARCH("Action Required",A38)))</formula>
    </cfRule>
  </conditionalFormatting>
  <conditionalFormatting sqref="B38:B41">
    <cfRule type="containsText" dxfId="3" priority="4" operator="containsText" text="Action Required">
      <formula>NOT(ISERROR(SEARCH("Action Required",B38)))</formula>
    </cfRule>
  </conditionalFormatting>
  <conditionalFormatting sqref="B38:B41 A31:A37">
    <cfRule type="containsText" dxfId="2" priority="2" operator="containsText" text="Remove Old Sign">
      <formula>NOT(ISERROR(SEARCH("Remove Old Sign",A31)))</formula>
    </cfRule>
    <cfRule type="containsText" dxfId="1" priority="3" operator="containsText" text="Move Sign to New Location">
      <formula>NOT(ISERROR(SEARCH("Move Sign to New Location",A31)))</formula>
    </cfRule>
  </conditionalFormatting>
  <conditionalFormatting sqref="A38:A41">
    <cfRule type="containsText" dxfId="0" priority="1" operator="containsText" text="Remove Old Tag">
      <formula>NOT(ISERROR(SEARCH("Remove Old Tag",A38)))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 B12:B14 B38:B41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 A12:A14 A38:A41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53" sqref="B5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0607</v>
      </c>
      <c r="B314" s="3" t="str">
        <f>VLOOKUP(A314,[3]UKBuilding_List!$A$1:$D$376,3,FALSE)</f>
        <v>788 Press Avenue</v>
      </c>
      <c r="C314" s="1"/>
    </row>
    <row r="315" spans="1:3" x14ac:dyDescent="0.25">
      <c r="A315" s="2" t="str">
        <f>([3]UKBuilding_List!A315)</f>
        <v>0608</v>
      </c>
      <c r="B315" s="3" t="str">
        <f>VLOOKUP(A315,[3]UKBuilding_List!$A$1:$D$376,3,FALSE)</f>
        <v>792 Press Avenue</v>
      </c>
      <c r="C315" s="1"/>
    </row>
    <row r="316" spans="1:3" x14ac:dyDescent="0.25">
      <c r="A316" s="2" t="str">
        <f>([3]UKBuilding_List!A316)</f>
        <v>0609</v>
      </c>
      <c r="B316" s="3" t="str">
        <f>VLOOKUP(A316,[3]UKBuilding_List!$A$1:$D$376,3,FALSE)</f>
        <v>796 Press Avenue</v>
      </c>
      <c r="C316" s="1"/>
    </row>
    <row r="317" spans="1:3" x14ac:dyDescent="0.25">
      <c r="A317" s="2" t="str">
        <f>([3]UKBuilding_List!A317)</f>
        <v>0610</v>
      </c>
      <c r="B317" s="3" t="str">
        <f>VLOOKUP(A317,[3]UKBuilding_List!$A$1:$D$376,3,FALSE)</f>
        <v>800 Press Avenue</v>
      </c>
      <c r="C317" s="1"/>
    </row>
    <row r="318" spans="1:3" x14ac:dyDescent="0.25">
      <c r="A318" s="2" t="str">
        <f>([3]UKBuilding_List!A318)</f>
        <v>0611</v>
      </c>
      <c r="B318" s="3" t="str">
        <f>VLOOKUP(A318,[3]UKBuilding_List!$A$1:$D$376,3,FALSE)</f>
        <v>Medical Office Building (Samaritan)</v>
      </c>
      <c r="C318" s="1"/>
    </row>
    <row r="319" spans="1:3" x14ac:dyDescent="0.25">
      <c r="A319" s="2" t="str">
        <f>([3]UKBuilding_List!A319)</f>
        <v>0612</v>
      </c>
      <c r="B319" s="3" t="str">
        <f>VLOOKUP(A319,[3]UKBuilding_List!$A$1:$D$376,3,FALSE)</f>
        <v>Samaritan Chiller Building</v>
      </c>
      <c r="C319" s="1"/>
    </row>
    <row r="320" spans="1:3" x14ac:dyDescent="0.25">
      <c r="A320" s="2" t="str">
        <f>([3]UKBuilding_List!A320)</f>
        <v>0613</v>
      </c>
      <c r="B320" s="3" t="str">
        <f>VLOOKUP(A320,[3]UKBuilding_List!$A$1:$D$376,3,FALSE)</f>
        <v>Samaritan Parking Structure</v>
      </c>
      <c r="C320" s="1"/>
    </row>
    <row r="321" spans="1:3" x14ac:dyDescent="0.25">
      <c r="A321" s="2" t="str">
        <f>([3]UKBuilding_List!A321)</f>
        <v>0616</v>
      </c>
      <c r="B321" s="3" t="str">
        <f>VLOOKUP(A321,[3]UKBuilding_List!$A$1:$D$376,3,FALSE)</f>
        <v>Seaton Center Storage</v>
      </c>
      <c r="C321" s="1"/>
    </row>
    <row r="322" spans="1:3" x14ac:dyDescent="0.25">
      <c r="A322" s="2" t="str">
        <f>([3]UKBuilding_List!A322)</f>
        <v>0618</v>
      </c>
      <c r="B322" s="3" t="str">
        <f>VLOOKUP(A322,[3]UKBuilding_List!$A$1:$D$376,3,FALSE)</f>
        <v>MacAdam Student Observatory</v>
      </c>
      <c r="C322" s="1"/>
    </row>
    <row r="323" spans="1:3" x14ac:dyDescent="0.25">
      <c r="A323" s="2" t="str">
        <f>([3]UKBuilding_List!A323)</f>
        <v>0625</v>
      </c>
      <c r="B323" s="3" t="str">
        <f>VLOOKUP(A323,[3]UKBuilding_List!$A$1:$D$376,3,FALSE)</f>
        <v>1105 S. Limestone</v>
      </c>
      <c r="C323" s="1"/>
    </row>
    <row r="324" spans="1:3" x14ac:dyDescent="0.25">
      <c r="A324" s="2" t="str">
        <f>([3]UKBuilding_List!A324)</f>
        <v>0626</v>
      </c>
      <c r="B324" s="3" t="str">
        <f>VLOOKUP(A324,[3]UKBuilding_List!$A$1:$D$376,3,FALSE)</f>
        <v>1119 S. Limestone</v>
      </c>
      <c r="C324" s="1"/>
    </row>
    <row r="325" spans="1:3" x14ac:dyDescent="0.25">
      <c r="A325" s="2" t="str">
        <f>([3]UKBuilding_List!A325)</f>
        <v>0630</v>
      </c>
      <c r="B325" s="3" t="str">
        <f>VLOOKUP(A325,[3]UKBuilding_List!$A$1:$D$376,3,FALSE)</f>
        <v>Air Medical Crew Quarters</v>
      </c>
      <c r="C325" s="1"/>
    </row>
    <row r="326" spans="1:3" x14ac:dyDescent="0.25">
      <c r="A326" s="2" t="str">
        <f>([3]UKBuilding_List!A326)</f>
        <v>0633</v>
      </c>
      <c r="B326" s="3" t="str">
        <f>VLOOKUP(A326,[3]UKBuilding_List!$A$1:$D$376,3,FALSE)</f>
        <v>Davis Marksbury Building</v>
      </c>
      <c r="C326" s="1"/>
    </row>
    <row r="327" spans="1:3" x14ac:dyDescent="0.25">
      <c r="A327" s="2" t="str">
        <f>([3]UKBuilding_List!A327)</f>
        <v>0644</v>
      </c>
      <c r="B327" s="3" t="str">
        <f>VLOOKUP(A327,[3]UKBuilding_List!$A$1:$D$376,3,FALSE)</f>
        <v>Wildcat Coal Lodge</v>
      </c>
      <c r="C327" s="1"/>
    </row>
    <row r="328" spans="1:3" x14ac:dyDescent="0.25">
      <c r="A328" s="2" t="str">
        <f>([3]UKBuilding_List!A328)</f>
        <v>0645</v>
      </c>
      <c r="B328" s="3" t="str">
        <f>VLOOKUP(A328,[3]UKBuilding_List!$A$1:$D$376,3,FALSE)</f>
        <v>179 Leader Ave</v>
      </c>
      <c r="C328" s="1"/>
    </row>
    <row r="329" spans="1:3" x14ac:dyDescent="0.25">
      <c r="A329" s="2" t="str">
        <f>([3]UKBuilding_List!A329)</f>
        <v>0651</v>
      </c>
      <c r="B329" s="3" t="str">
        <f>VLOOKUP(A329,[3]UKBuilding_List!$A$1:$D$376,3,FALSE)</f>
        <v>Mandrell Hall</v>
      </c>
      <c r="C329" s="1"/>
    </row>
    <row r="330" spans="1:3" x14ac:dyDescent="0.25">
      <c r="A330" s="2" t="str">
        <f>([3]UKBuilding_List!A330)</f>
        <v>0652</v>
      </c>
      <c r="B330" s="3" t="str">
        <f>VLOOKUP(A330,[3]UKBuilding_List!$A$1:$D$376,3,FALSE)</f>
        <v>Bosworth Hall</v>
      </c>
      <c r="C330" s="1"/>
    </row>
    <row r="331" spans="1:3" x14ac:dyDescent="0.25">
      <c r="A331" s="2" t="str">
        <f>([3]UKBuilding_List!A331)</f>
        <v>0653</v>
      </c>
      <c r="B331" s="3" t="str">
        <f>VLOOKUP(A331,[3]UKBuilding_List!$A$1:$D$376,3,FALSE)</f>
        <v>Sanders Hall</v>
      </c>
      <c r="C331" s="1"/>
    </row>
    <row r="332" spans="1:3" x14ac:dyDescent="0.25">
      <c r="A332" s="2" t="str">
        <f>([3]UKBuilding_List!A332)</f>
        <v>0654</v>
      </c>
      <c r="B332" s="3" t="str">
        <f>VLOOKUP(A332,[3]UKBuilding_List!$A$1:$D$376,3,FALSE)</f>
        <v>Building 100</v>
      </c>
      <c r="C332" s="1"/>
    </row>
    <row r="333" spans="1:3" x14ac:dyDescent="0.25">
      <c r="A333" s="2" t="str">
        <f>([3]UKBuilding_List!A333)</f>
        <v>0655</v>
      </c>
      <c r="B333" s="3" t="str">
        <f>VLOOKUP(A333,[3]UKBuilding_List!$A$1:$D$376,3,FALSE)</f>
        <v>Building 200</v>
      </c>
      <c r="C333" s="1"/>
    </row>
    <row r="334" spans="1:3" x14ac:dyDescent="0.25">
      <c r="A334" s="2" t="str">
        <f>([3]UKBuilding_List!A334)</f>
        <v>0656</v>
      </c>
      <c r="B334" s="3" t="str">
        <f>VLOOKUP(A334,[3]UKBuilding_List!$A$1:$D$376,3,FALSE)</f>
        <v>Building 300</v>
      </c>
      <c r="C334" s="1"/>
    </row>
    <row r="335" spans="1:3" x14ac:dyDescent="0.25">
      <c r="A335" s="2" t="str">
        <f>([3]UKBuilding_List!A335)</f>
        <v>0657</v>
      </c>
      <c r="B335" s="3" t="str">
        <f>VLOOKUP(A335,[3]UKBuilding_List!$A$1:$D$376,3,FALSE)</f>
        <v>Building 400</v>
      </c>
      <c r="C335" s="1"/>
    </row>
    <row r="336" spans="1:3" x14ac:dyDescent="0.25">
      <c r="A336" s="2" t="str">
        <f>([3]UKBuilding_List!A336)</f>
        <v>0658</v>
      </c>
      <c r="B336" s="3" t="str">
        <f>VLOOKUP(A336,[3]UKBuilding_List!$A$1:$D$376,3,FALSE)</f>
        <v>Maintenance Bldg.</v>
      </c>
      <c r="C336" s="1"/>
    </row>
    <row r="337" spans="1:3" x14ac:dyDescent="0.25">
      <c r="A337" s="2" t="str">
        <f>([3]UKBuilding_List!A337)</f>
        <v>0659</v>
      </c>
      <c r="B337" s="3" t="str">
        <f>VLOOKUP(A337,[3]UKBuilding_List!$A$1:$D$376,3,FALSE)</f>
        <v>Gas Building</v>
      </c>
      <c r="C337" s="1"/>
    </row>
    <row r="338" spans="1:3" x14ac:dyDescent="0.25">
      <c r="A338" s="2" t="str">
        <f>([3]UKBuilding_List!A338)</f>
        <v>0660</v>
      </c>
      <c r="B338" s="3" t="str">
        <f>VLOOKUP(A338,[3]UKBuilding_List!$A$1:$D$376,3,FALSE)</f>
        <v>Maxwelton Ct. Apts #1</v>
      </c>
      <c r="C338" s="1"/>
    </row>
    <row r="339" spans="1:3" x14ac:dyDescent="0.25">
      <c r="A339" s="2" t="str">
        <f>([3]UKBuilding_List!A339)</f>
        <v>0661</v>
      </c>
      <c r="B339" s="3" t="str">
        <f>VLOOKUP(A339,[3]UKBuilding_List!$A$1:$D$376,3,FALSE)</f>
        <v>Maxwelton Ct. Apts #2</v>
      </c>
      <c r="C339" s="1"/>
    </row>
    <row r="340" spans="1:3" x14ac:dyDescent="0.25">
      <c r="A340" s="2" t="str">
        <f>([3]UKBuilding_List!A340)</f>
        <v>0662</v>
      </c>
      <c r="B340" s="3" t="str">
        <f>VLOOKUP(A340,[3]UKBuilding_List!$A$1:$D$376,3,FALSE)</f>
        <v>Maxwelton Ct. Apts #3</v>
      </c>
      <c r="C340" s="1"/>
    </row>
    <row r="341" spans="1:3" x14ac:dyDescent="0.25">
      <c r="A341" s="2" t="str">
        <f>([3]UKBuilding_List!A341)</f>
        <v>0663</v>
      </c>
      <c r="B341" s="3" t="str">
        <f>VLOOKUP(A341,[3]UKBuilding_List!$A$1:$D$376,3,FALSE)</f>
        <v>Maxwelton Ct. Apts #4</v>
      </c>
      <c r="C341" s="1"/>
    </row>
    <row r="342" spans="1:3" x14ac:dyDescent="0.25">
      <c r="A342" s="2" t="str">
        <f>([3]UKBuilding_List!A342)</f>
        <v>0664</v>
      </c>
      <c r="B342" s="3" t="str">
        <f>VLOOKUP(A342,[3]UKBuilding_List!$A$1:$D$376,3,FALSE)</f>
        <v>Maxwelton Ct. Apts #5</v>
      </c>
      <c r="C342" s="1"/>
    </row>
    <row r="343" spans="1:3" x14ac:dyDescent="0.25">
      <c r="A343" s="2" t="str">
        <f>([3]UKBuilding_List!A343)</f>
        <v>0665</v>
      </c>
      <c r="B343" s="3" t="str">
        <f>VLOOKUP(A343,[3]UKBuilding_List!$A$1:$D$376,3,FALSE)</f>
        <v>Maxwelton Ct. Apts #6</v>
      </c>
      <c r="C343" s="1"/>
    </row>
    <row r="344" spans="1:3" x14ac:dyDescent="0.25">
      <c r="A344" s="2" t="str">
        <f>([3]UKBuilding_List!A344)</f>
        <v>0666</v>
      </c>
      <c r="B344" s="3" t="str">
        <f>VLOOKUP(A344,[3]UKBuilding_List!$A$1:$D$376,3,FALSE)</f>
        <v>Maxwelton Ct. Apts #7</v>
      </c>
      <c r="C344" s="1"/>
    </row>
    <row r="345" spans="1:3" x14ac:dyDescent="0.25">
      <c r="A345" s="2" t="str">
        <f>([3]UKBuilding_List!A345)</f>
        <v>0667</v>
      </c>
      <c r="B345" s="3" t="str">
        <f>VLOOKUP(A345,[3]UKBuilding_List!$A$1:$D$376,3,FALSE)</f>
        <v>Maxwelton Ct. Apts #8</v>
      </c>
      <c r="C345" s="1"/>
    </row>
    <row r="346" spans="1:3" x14ac:dyDescent="0.25">
      <c r="A346" s="2" t="str">
        <f>([3]UKBuilding_List!A346)</f>
        <v>0668</v>
      </c>
      <c r="B346" s="3" t="str">
        <f>VLOOKUP(A346,[3]UKBuilding_List!$A$1:$D$376,3,FALSE)</f>
        <v>Maxwelton Ct. Apts #9</v>
      </c>
      <c r="C346" s="1"/>
    </row>
    <row r="347" spans="1:3" x14ac:dyDescent="0.25">
      <c r="A347" s="2" t="str">
        <f>([3]UKBuilding_List!A347)</f>
        <v>0669</v>
      </c>
      <c r="B347" s="3" t="str">
        <f>VLOOKUP(A347,[3]UKBuilding_List!$A$1:$D$376,3,FALSE)</f>
        <v>Maxwelton Ct. Apts #10</v>
      </c>
      <c r="C347" s="1"/>
    </row>
    <row r="348" spans="1:3" x14ac:dyDescent="0.25">
      <c r="A348" s="2" t="str">
        <f>([3]UKBuilding_List!A348)</f>
        <v>0670</v>
      </c>
      <c r="B348" s="3" t="str">
        <f>VLOOKUP(A348,[3]UKBuilding_List!$A$1:$D$376,3,FALSE)</f>
        <v>Maxwelton Ct. Apts #11</v>
      </c>
      <c r="C348" s="1"/>
    </row>
    <row r="349" spans="1:3" x14ac:dyDescent="0.25">
      <c r="A349" s="2" t="str">
        <f>([3]UKBuilding_List!A349)</f>
        <v>0671</v>
      </c>
      <c r="B349" s="3" t="str">
        <f>VLOOKUP(A349,[3]UKBuilding_List!$A$1:$D$376,3,FALSE)</f>
        <v>Maxwelton Ct. Apts #12</v>
      </c>
      <c r="C349" s="1"/>
    </row>
    <row r="350" spans="1:3" x14ac:dyDescent="0.25">
      <c r="A350" s="2" t="str">
        <f>([3]UKBuilding_List!A350)</f>
        <v>0672</v>
      </c>
      <c r="B350" s="3" t="str">
        <f>VLOOKUP(A350,[3]UKBuilding_List!$A$1:$D$376,3,FALSE)</f>
        <v>Maxwelton Ct. Apts #13</v>
      </c>
      <c r="C350" s="1"/>
    </row>
    <row r="351" spans="1:3" x14ac:dyDescent="0.25">
      <c r="A351" s="2" t="str">
        <f>([3]UKBuilding_List!A351)</f>
        <v>0673</v>
      </c>
      <c r="B351" s="3" t="str">
        <f>VLOOKUP(A351,[3]UKBuilding_List!$A$1:$D$376,3,FALSE)</f>
        <v>Maxwelton Ct. Apts #14</v>
      </c>
      <c r="C351" s="1"/>
    </row>
    <row r="352" spans="1:3" x14ac:dyDescent="0.25">
      <c r="A352" s="2" t="str">
        <f>([3]UKBuilding_List!A352)</f>
        <v>0674</v>
      </c>
      <c r="B352" s="3" t="str">
        <f>VLOOKUP(A352,[3]UKBuilding_List!$A$1:$D$376,3,FALSE)</f>
        <v>Maxwelton Ct. Apts #15</v>
      </c>
      <c r="C352" s="1"/>
    </row>
    <row r="353" spans="1:3" x14ac:dyDescent="0.25">
      <c r="A353" s="2" t="str">
        <f>([3]UKBuilding_List!A353)</f>
        <v>0675</v>
      </c>
      <c r="B353" s="3" t="str">
        <f>VLOOKUP(A353,[3]UKBuilding_List!$A$1:$D$376,3,FALSE)</f>
        <v>Maxwelton Ct. Apts #16</v>
      </c>
      <c r="C353" s="1"/>
    </row>
    <row r="354" spans="1:3" x14ac:dyDescent="0.25">
      <c r="A354" s="2" t="str">
        <f>([3]UKBuilding_List!A354)</f>
        <v>0676</v>
      </c>
      <c r="B354" s="3" t="str">
        <f>VLOOKUP(A354,[3]UKBuilding_List!$A$1:$D$376,3,FALSE)</f>
        <v>New Student Center</v>
      </c>
      <c r="C354" s="1"/>
    </row>
    <row r="355" spans="1:3" x14ac:dyDescent="0.25">
      <c r="A355" s="2" t="str">
        <f>([3]UKBuilding_List!A355)</f>
        <v>0677</v>
      </c>
      <c r="B355" s="3" t="str">
        <f>VLOOKUP(A355,[3]UKBuilding_List!$A$1:$D$376,3,FALSE)</f>
        <v>University Flats</v>
      </c>
      <c r="C355" s="1"/>
    </row>
    <row r="356" spans="1:3" x14ac:dyDescent="0.25">
      <c r="A356" s="2" t="str">
        <f>([3]UKBuilding_List!A356)</f>
        <v>0678</v>
      </c>
      <c r="B356" s="3" t="str">
        <f>VLOOKUP(A356,[3]UKBuilding_List!$A$1:$D$376,3,FALSE)</f>
        <v>Lewis Hall</v>
      </c>
      <c r="C356" s="1"/>
    </row>
    <row r="357" spans="1:3" x14ac:dyDescent="0.25">
      <c r="A357" s="2" t="str">
        <f>([3]UKBuilding_List!A357)</f>
        <v>0679</v>
      </c>
      <c r="B357" s="3" t="str">
        <f>VLOOKUP(A357,[3]UKBuilding_List!$A$1:$D$376,3,FALSE)</f>
        <v>Research Building #2</v>
      </c>
      <c r="C357" s="1"/>
    </row>
    <row r="358" spans="1:3" x14ac:dyDescent="0.25">
      <c r="A358" s="2" t="str">
        <f>([3]UKBuilding_List!A358)</f>
        <v>0682</v>
      </c>
      <c r="B358" s="3" t="str">
        <f>VLOOKUP(A358,[3]UKBuilding_List!$A$1:$D$376,3,FALSE)</f>
        <v>Baseball Facility</v>
      </c>
      <c r="C358" s="1"/>
    </row>
    <row r="359" spans="1:3" x14ac:dyDescent="0.25">
      <c r="A359" s="2" t="str">
        <f>([3]UKBuilding_List!A359)</f>
        <v>0687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0691</v>
      </c>
      <c r="B360" s="3" t="str">
        <f>VLOOKUP(A360,[3]UKBuilding_List!$A$1:$D$376,3,FALSE)</f>
        <v>143 State St</v>
      </c>
      <c r="C360" s="1"/>
    </row>
    <row r="361" spans="1:3" x14ac:dyDescent="0.25">
      <c r="A361" s="2" t="str">
        <f>([3]UKBuilding_List!A361)</f>
        <v>0694</v>
      </c>
      <c r="B361" s="3" t="str">
        <f>VLOOKUP(A361,[3]UKBuilding_List!$A$1:$D$376,3,FALSE)</f>
        <v>112 Conn Terrace</v>
      </c>
      <c r="C361" s="1"/>
    </row>
    <row r="362" spans="1:3" x14ac:dyDescent="0.25">
      <c r="A362" s="2" t="str">
        <f>([3]UKBuilding_List!A362)</f>
        <v>0695</v>
      </c>
      <c r="B362" s="3" t="str">
        <f>VLOOKUP(A362,[3]UKBuilding_List!$A$1:$D$376,3,FALSE)</f>
        <v>Blue Lot Bus Shelter</v>
      </c>
      <c r="C362" s="1"/>
    </row>
    <row r="363" spans="1:3" x14ac:dyDescent="0.25">
      <c r="A363" s="2" t="str">
        <f>([3]UKBuilding_List!A363)</f>
        <v>0698</v>
      </c>
      <c r="B363" s="3" t="str">
        <f>VLOOKUP(A363,[3]UKBuilding_List!$A$1:$D$376,3,FALSE)</f>
        <v>University Inn #1</v>
      </c>
      <c r="C363" s="1"/>
    </row>
    <row r="364" spans="1:3" x14ac:dyDescent="0.25">
      <c r="A364" s="2" t="str">
        <f>([3]UKBuilding_List!A364)</f>
        <v>0699</v>
      </c>
      <c r="B364" s="3" t="str">
        <f>VLOOKUP(A364,[3]UKBuilding_List!$A$1:$D$376,3,FALSE)</f>
        <v>University Inn #2</v>
      </c>
      <c r="C364" s="1"/>
    </row>
    <row r="365" spans="1:3" x14ac:dyDescent="0.25">
      <c r="A365" s="2" t="str">
        <f>([3]UKBuilding_List!A365)</f>
        <v>0703</v>
      </c>
      <c r="B365" s="3" t="str">
        <f>VLOOKUP(A365,[3]UKBuilding_List!$A$1:$D$376,3,FALSE)</f>
        <v>Senior Center</v>
      </c>
      <c r="C365" s="1"/>
    </row>
    <row r="366" spans="1:3" x14ac:dyDescent="0.25">
      <c r="A366" s="2" t="str">
        <f>([3]UKBuilding_List!A366)</f>
        <v>0704</v>
      </c>
      <c r="B366" s="3" t="str">
        <f>VLOOKUP(A366,[3]UKBuilding_List!$A$1:$D$376,3,FALSE)</f>
        <v>414 Pennsylvania Ct</v>
      </c>
      <c r="C366" s="1"/>
    </row>
    <row r="367" spans="1:3" x14ac:dyDescent="0.25">
      <c r="A367" s="2">
        <f>([3]UKBuilding_List!A367)</f>
        <v>1200</v>
      </c>
      <c r="B367" s="3" t="str">
        <f>VLOOKUP(A367,[3]UKBuilding_List!$A$1:$D$376,3,FALSE)</f>
        <v>Electric Substation #1</v>
      </c>
      <c r="C367" s="1"/>
    </row>
    <row r="368" spans="1:3" x14ac:dyDescent="0.25">
      <c r="A368" s="2">
        <f>([3]UKBuilding_List!A368)</f>
        <v>1201</v>
      </c>
      <c r="B368" s="3" t="str">
        <f>VLOOKUP(A368,[3]UKBuilding_List!$A$1:$D$376,3,FALSE)</f>
        <v>Electric Substation #3</v>
      </c>
      <c r="C368" s="1"/>
    </row>
    <row r="369" spans="1:3" x14ac:dyDescent="0.25">
      <c r="A369" s="2" t="str">
        <f>([3]UKBuilding_List!A369)</f>
        <v>8633</v>
      </c>
      <c r="B369" s="3" t="str">
        <f>VLOOKUP(A369,[3]UKBuilding_List!$A$1:$D$376,3,FALSE)</f>
        <v>UK HealthCare Good Samaritan Hospital</v>
      </c>
      <c r="C369" s="1"/>
    </row>
    <row r="370" spans="1:3" x14ac:dyDescent="0.25">
      <c r="A370" s="2" t="str">
        <f>([3]UKBuilding_List!A370)</f>
        <v>9127</v>
      </c>
      <c r="B370" s="3" t="str">
        <f>VLOOKUP(A370,[3]UKBuilding_List!$A$1:$D$376,3,FALSE)</f>
        <v>1101 S. Limestone</v>
      </c>
      <c r="C370" s="1"/>
    </row>
    <row r="371" spans="1:3" x14ac:dyDescent="0.25">
      <c r="A371" s="2" t="str">
        <f>([3]UKBuilding_List!A371)</f>
        <v>9777</v>
      </c>
      <c r="B371" s="3" t="str">
        <f>VLOOKUP(A371,[3]UKBuilding_List!$A$1:$D$376,3,FALSE)</f>
        <v>114 Conn Terrace</v>
      </c>
      <c r="C371" s="1"/>
    </row>
    <row r="372" spans="1:3" x14ac:dyDescent="0.25">
      <c r="A372" s="2" t="str">
        <f>([3]UKBuilding_List!A372)</f>
        <v>9779</v>
      </c>
      <c r="B372" s="3" t="str">
        <f>VLOOKUP(A372,[3]UKBuilding_List!$A$1:$D$376,3,FALSE)</f>
        <v>PNC Pop Up Branch</v>
      </c>
      <c r="C372" s="1"/>
    </row>
    <row r="373" spans="1:3" x14ac:dyDescent="0.25">
      <c r="A373" s="2">
        <f>([3]UKBuilding_List!A373)</f>
        <v>9813</v>
      </c>
      <c r="B373" s="3" t="str">
        <f>VLOOKUP(A373,[3]UKBuilding_List!$A$1:$D$376,3,FALSE)</f>
        <v>Child Development Center of the Bluegrass, Inc.</v>
      </c>
      <c r="C373" s="1"/>
    </row>
    <row r="374" spans="1:3" x14ac:dyDescent="0.25">
      <c r="A374" s="2" t="str">
        <f>([3]UKBuilding_List!A374)</f>
        <v>9853</v>
      </c>
      <c r="B374" s="3" t="str">
        <f>VLOOKUP(A374,[3]UKBuilding_List!$A$1:$D$376,3,FALSE)</f>
        <v>Shriners Hospitals for Children Medical Center - Lexington</v>
      </c>
      <c r="C374" s="1"/>
    </row>
    <row r="375" spans="1:3" x14ac:dyDescent="0.25">
      <c r="A375" s="2" t="str">
        <f>([3]UKBuilding_List!A375)</f>
        <v>9854</v>
      </c>
      <c r="B375" s="3" t="str">
        <f>VLOOKUP(A375,[3]UKBuilding_List!$A$1:$D$376,3,FALSE)</f>
        <v>Anthropology Research Building</v>
      </c>
      <c r="C375" s="1"/>
    </row>
    <row r="376" spans="1:3" x14ac:dyDescent="0.25">
      <c r="A376" s="2" t="str">
        <f>([3]UKBuilding_List!A376)</f>
        <v>9861</v>
      </c>
      <c r="B376" s="3" t="str">
        <f>VLOOKUP(A376,[3]UKBuilding_List!$A$1:$D$376,3,FALSE)</f>
        <v>845 Angliana Ave</v>
      </c>
      <c r="C376" s="1"/>
    </row>
    <row r="377" spans="1:3" x14ac:dyDescent="0.25">
      <c r="A377" s="2" t="str">
        <f>([3]UKBuilding_List!A377)</f>
        <v>9873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9925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9983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2017-09-20T19:39:37Z</dcterms:modified>
</cp:coreProperties>
</file>