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59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<sst xmlns="http://schemas.openxmlformats.org/spreadsheetml/2006/main" count="119" uniqueCount="89">
  <si>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</si>
  <si>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</si>
  <si>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</si>
  <si>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</si>
  <si>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</si>
  <si>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</si>
  <si>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</si>
  <si>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</si>
  <si>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</si>
  <si>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</si>
  <si>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</si>
  <si>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</si>
  <si>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</si>
  <si>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</si>
  <si>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</si>
  <si>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</si>
  <si>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</si>
  <si>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</si>
  <si>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</si>
  <si>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</si>
  <si>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</si>
  <si>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</si>
  <si>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</si>
  <si>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</si>
  <si>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</si>
  <si>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</si>
  <si>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</si>
  <si>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</si>
  <si>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</si>
  <si>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</si>
  <si>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</si>
  <si>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</si>
  <si>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</si>
  <si>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</si>
  <si>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</si>
  <si>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</si>
  <si>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</si>
  <si>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</si>
  <si>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</si>
  <si>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</si>
  <si>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</si>
  <si>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</si>
  <si>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</si>
  <si>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</si>
  <si>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</si>
  <si>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</si>
  <si>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</si>
  <si>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</si>
  <si>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</si>
  <si>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</si>
  <si>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</si>
  <si>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</si>
  <si>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</si>
  <si>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</si>
  <si>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</si>
  <si>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</si>
  <si>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</si>
  <si>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</si>
  <si>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</si>
  <si>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</si>
  <si>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</si>
  <si>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</si>
  <si>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</si>
  <si>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</si>
  <si>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</si>
  <si>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</si>
  <si>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</si>
  <si>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</si>
  <si>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</si>
  <si>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</si>
  <si>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</si>
  <si>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</si>
  <si>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</si>
  <si>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</si>
  <si>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</si>
  <si>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</si>
  <si>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</si>
  <si>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</si>
  <si>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Sawyer Wilson</t>
  </si>
  <si>
    <t>0059</t>
  </si>
  <si>
    <t>01</t>
  </si>
  <si>
    <t>100B</t>
  </si>
  <si>
    <t>-</t>
  </si>
  <si>
    <t>LX-0059-01-109</t>
  </si>
  <si>
    <t>BOWMAN HALL - Room 109</t>
  </si>
  <si>
    <t>access is from ST-D</t>
  </si>
  <si>
    <t>LX-0059-01-100B</t>
  </si>
  <si>
    <t>BOWMAN HALL - Room 100B</t>
  </si>
  <si>
    <t>no part of room 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</si>
</sst>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9766</v>
          </cell>
          <cell r="B363">
            <v>9766</v>
          </cell>
          <cell r="C363" t="str">
            <v xml:space="preserve">New Equine Analytical Chemistry Lab      </v>
          </cell>
          <cell r="D363" t="str">
            <v>New Equine Lab</v>
          </cell>
        </row>
        <row r="364">
          <cell r="A364" t="str">
            <v>9772</v>
          </cell>
          <cell r="B364">
            <v>9772</v>
          </cell>
          <cell r="C364" t="str">
            <v>1221 S. Broadway</v>
          </cell>
          <cell r="D364" t="str">
            <v>1221 S. Broadway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A6" sqref="A6:XFD6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5" customFormat="1" ht="78.75" x14ac:dyDescent="0.25">
      <c r="A1" s="37" t="s">
        <v>7</v>
      </c>
      <c r="B1" s="84" t="s">
        <v>79</v>
      </c>
      <c r="C1" s="84"/>
      <c r="D1" s="56"/>
      <c r="E1" s="56"/>
      <c r="F1" s="52" t="s">
        <v>10</v>
      </c>
      <c r="G1" s="69">
        <v>43714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7" s="55" customFormat="1" ht="32.25" thickBot="1" x14ac:dyDescent="0.3">
      <c r="A2" s="37" t="s">
        <v>8</v>
      </c>
      <c r="B2" s="85" t="str">
        <f>VLOOKUP(B1,BuildingList!A:B,2,FALSE)</f>
        <v>Bowman Hall</v>
      </c>
      <c r="C2" s="85"/>
      <c r="D2" s="56"/>
      <c r="E2" s="56"/>
      <c r="F2" s="52" t="s">
        <v>12</v>
      </c>
      <c r="G2" s="70" t="s">
        <v>78</v>
      </c>
      <c r="H2" s="56"/>
      <c r="I2" s="56"/>
      <c r="J2" s="53">
        <f>G29-J29</f>
        <v>1</v>
      </c>
      <c r="K2" s="53">
        <f>H29-M29</f>
        <v>1</v>
      </c>
      <c r="L2" s="54"/>
      <c r="M2" s="54"/>
      <c r="N2" s="54"/>
      <c r="O2" s="60"/>
      <c r="P2" s="61"/>
    </row>
    <row r="3" spans="1:17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7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7" s="68" customFormat="1" ht="45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15" customHeight="1" thickTop="1" x14ac:dyDescent="0.25">
      <c r="A6" s="44">
        <v>100</v>
      </c>
      <c r="B6" s="62" t="s">
        <v>80</v>
      </c>
      <c r="C6" s="11" t="s">
        <v>22</v>
      </c>
      <c r="D6" s="71" t="s">
        <v>5</v>
      </c>
      <c r="E6" s="11">
        <v>3160</v>
      </c>
      <c r="F6" s="11">
        <v>2615</v>
      </c>
      <c r="G6" s="11" t="s">
        <v>2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5" t="s">
        <v>81</v>
      </c>
      <c r="B7" s="62" t="s">
        <v>80</v>
      </c>
      <c r="C7" s="11" t="s">
        <v>51</v>
      </c>
      <c r="D7" s="72" t="s">
        <v>5</v>
      </c>
      <c r="E7" s="25">
        <v>261</v>
      </c>
      <c r="F7" s="25" t="s">
        <v>82</v>
      </c>
      <c r="G7" s="11" t="s">
        <v>13</v>
      </c>
      <c r="H7" s="11" t="s">
        <v>13</v>
      </c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6">
        <v>109</v>
      </c>
      <c r="B8" s="30" t="s">
        <v>80</v>
      </c>
      <c r="C8" s="11" t="s">
        <v>24</v>
      </c>
      <c r="D8" s="72" t="s">
        <v>5</v>
      </c>
      <c r="E8" s="81" t="s">
        <v>82</v>
      </c>
      <c r="F8" s="25">
        <v>796</v>
      </c>
      <c r="G8" s="11" t="s">
        <v>3</v>
      </c>
      <c r="H8" s="11" t="s">
        <v>18</v>
      </c>
      <c r="I8" s="25" t="s">
        <v>85</v>
      </c>
      <c r="J8" s="32"/>
      <c r="K8" s="33"/>
      <c r="L8" s="30"/>
      <c r="M8" s="32"/>
      <c r="N8" s="33"/>
      <c r="O8" s="32"/>
    </row>
    <row r="9" spans="1:17" s="24" customFormat="1" x14ac:dyDescent="0.25">
      <c r="A9" s="46"/>
      <c r="B9" s="30"/>
      <c r="C9" s="11"/>
      <c r="D9" s="72"/>
      <c r="E9" s="25"/>
      <c r="F9" s="25"/>
      <c r="G9" s="25"/>
      <c r="H9" s="25"/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46"/>
      <c r="B10" s="30"/>
      <c r="C10" s="11"/>
      <c r="D10" s="72"/>
      <c r="E10" s="25"/>
      <c r="F10" s="25"/>
      <c r="G10" s="25"/>
      <c r="H10" s="25"/>
      <c r="J10" s="32"/>
      <c r="K10" s="33"/>
      <c r="L10" s="34"/>
      <c r="M10" s="32"/>
      <c r="N10" s="33"/>
      <c r="O10" s="32"/>
    </row>
    <row r="11" spans="1:17" s="24" customFormat="1" x14ac:dyDescent="0.25">
      <c r="A11" s="46"/>
      <c r="B11" s="30"/>
      <c r="C11" s="25"/>
      <c r="D11" s="72"/>
      <c r="E11" s="25"/>
      <c r="F11" s="25"/>
      <c r="G11" s="25"/>
      <c r="H11" s="25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46"/>
      <c r="B12" s="30"/>
      <c r="C12" s="25"/>
      <c r="D12" s="72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6"/>
      <c r="B13" s="30"/>
      <c r="C13" s="25"/>
      <c r="D13" s="72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6"/>
      <c r="B14" s="30"/>
      <c r="C14" s="25"/>
      <c r="D14" s="72"/>
      <c r="E14" s="25"/>
      <c r="F14" s="25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3"/>
      <c r="B15" s="30"/>
      <c r="C15" s="25"/>
      <c r="D15" s="72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5"/>
      <c r="B16" s="30"/>
      <c r="C16" s="25"/>
      <c r="D16" s="72"/>
      <c r="E16" s="25"/>
      <c r="F16" s="25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2"/>
      <c r="E17" s="73"/>
      <c r="F17" s="73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2"/>
      <c r="E18" s="25"/>
      <c r="F18" s="25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2"/>
      <c r="E19" s="25"/>
      <c r="F19" s="25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7"/>
      <c r="B20" s="30"/>
      <c r="C20" s="25"/>
      <c r="D20" s="72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6"/>
      <c r="B21" s="30"/>
      <c r="C21" s="25"/>
      <c r="D21" s="72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2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6"/>
      <c r="B23" s="30"/>
      <c r="C23" s="25"/>
      <c r="D23" s="72"/>
      <c r="E23" s="25"/>
      <c r="F23" s="25"/>
      <c r="G23" s="25"/>
      <c r="H23" s="25"/>
      <c r="I23" s="25"/>
      <c r="K23" s="19"/>
    </row>
    <row r="24" spans="1:14" x14ac:dyDescent="0.25">
      <c r="A24" s="46"/>
      <c r="B24" s="30"/>
      <c r="C24" s="25"/>
      <c r="D24" s="72"/>
      <c r="E24" s="25"/>
      <c r="F24" s="25"/>
      <c r="G24" s="25"/>
      <c r="H24" s="25"/>
      <c r="I24" s="25"/>
    </row>
    <row r="25" spans="1:14" x14ac:dyDescent="0.25">
      <c r="A25" s="46"/>
      <c r="B25" s="30"/>
      <c r="C25" s="25"/>
      <c r="D25" s="72"/>
      <c r="E25" s="25"/>
      <c r="F25" s="25"/>
      <c r="G25" s="25"/>
      <c r="H25" s="25"/>
      <c r="I25" s="25"/>
    </row>
    <row r="26" spans="1:14" x14ac:dyDescent="0.25">
      <c r="A26" s="46"/>
      <c r="B26" s="30"/>
      <c r="C26" s="25"/>
      <c r="D26" s="72"/>
      <c r="E26" s="25"/>
      <c r="F26" s="25"/>
      <c r="G26" s="25"/>
      <c r="H26" s="25"/>
      <c r="I26" s="25"/>
    </row>
    <row r="27" spans="1:14" ht="16.5" thickBot="1" x14ac:dyDescent="0.3">
      <c r="A27" s="44"/>
      <c r="C27" s="11"/>
    </row>
    <row r="28" spans="1:14" ht="30" x14ac:dyDescent="0.25">
      <c r="A28" s="44"/>
      <c r="C28" s="11"/>
      <c r="G28" s="74" t="s">
        <v>45</v>
      </c>
      <c r="H28" s="75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4"/>
      <c r="C29" s="11"/>
      <c r="G29" s="76">
        <f>COUNTIF(G8:G28,"New Tag Required")</f>
        <v>1</v>
      </c>
      <c r="H29" s="77">
        <f>COUNTIF(H8:H28,"New Sign Required")</f>
        <v>1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8"/>
      <c r="C30" s="11"/>
      <c r="F30" s="78"/>
    </row>
    <row r="31" spans="1:14" x14ac:dyDescent="0.25">
      <c r="A31" s="48"/>
      <c r="C31" s="11"/>
      <c r="F31" s="78"/>
    </row>
    <row r="32" spans="1:14" x14ac:dyDescent="0.25">
      <c r="A32" s="48"/>
      <c r="C32" s="11"/>
      <c r="F32" s="79"/>
    </row>
    <row r="33" spans="1:6" x14ac:dyDescent="0.25">
      <c r="A33" s="44"/>
      <c r="C33" s="11"/>
      <c r="F33" s="78"/>
    </row>
    <row r="34" spans="1:6" x14ac:dyDescent="0.25">
      <c r="A34" s="44"/>
      <c r="C34" s="11"/>
      <c r="F34" s="78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</row>
    <row r="39" spans="1:6" x14ac:dyDescent="0.25">
      <c r="A39" s="49"/>
      <c r="C39" s="11"/>
      <c r="F39" s="80"/>
    </row>
    <row r="40" spans="1:6" x14ac:dyDescent="0.25">
      <c r="A40" s="49"/>
      <c r="C40" s="11"/>
    </row>
    <row r="41" spans="1:6" x14ac:dyDescent="0.25">
      <c r="A41" s="49"/>
      <c r="C41" s="11"/>
    </row>
    <row r="42" spans="1:6" x14ac:dyDescent="0.25">
      <c r="A42" s="44"/>
      <c r="C42" s="11"/>
    </row>
    <row r="43" spans="1:6" x14ac:dyDescent="0.25">
      <c r="A43" s="44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9:G13">
    <cfRule type="containsText" dxfId="80" priority="331" operator="containsText" text="New Tag Required">
      <formula>NOT(ISERROR(SEARCH("New Tag Required",G9)))</formula>
    </cfRule>
  </conditionalFormatting>
  <conditionalFormatting sqref="D15:D87 D7:D13">
    <cfRule type="containsText" dxfId="79" priority="330" operator="containsText" text="Yes">
      <formula>NOT(ISERROR(SEARCH("Yes",D7)))</formula>
    </cfRule>
  </conditionalFormatting>
  <conditionalFormatting sqref="H30:H87 H188:H409 H15:H26 H10:H13">
    <cfRule type="containsText" dxfId="78" priority="318" operator="containsText" text="New Sign Required">
      <formula>NOT(ISERROR(SEARCH("New Sign Required",H10)))</formula>
    </cfRule>
  </conditionalFormatting>
  <conditionalFormatting sqref="G30:G87 G15:H26 G9:G10 G10:H13">
    <cfRule type="containsText" dxfId="77" priority="317" operator="containsText" text="Action Required">
      <formula>NOT(ISERROR(SEARCH("Action Required",G9)))</formula>
    </cfRule>
  </conditionalFormatting>
  <conditionalFormatting sqref="H30:H87">
    <cfRule type="containsText" dxfId="76" priority="316" operator="containsText" text="Action Required">
      <formula>NOT(ISERROR(SEARCH("Action Required",H30)))</formula>
    </cfRule>
  </conditionalFormatting>
  <conditionalFormatting sqref="G27">
    <cfRule type="containsText" dxfId="75" priority="258" operator="containsText" text="New Tag Required">
      <formula>NOT(ISERROR(SEARCH("New Tag Required",G27)))</formula>
    </cfRule>
  </conditionalFormatting>
  <conditionalFormatting sqref="H27">
    <cfRule type="containsText" dxfId="74" priority="256" operator="containsText" text="New Sign Required">
      <formula>NOT(ISERROR(SEARCH("New Sign Required",H27)))</formula>
    </cfRule>
  </conditionalFormatting>
  <conditionalFormatting sqref="G27">
    <cfRule type="containsText" dxfId="73" priority="255" operator="containsText" text="Action Required">
      <formula>NOT(ISERROR(SEARCH("Action Required",G27)))</formula>
    </cfRule>
  </conditionalFormatting>
  <conditionalFormatting sqref="H27">
    <cfRule type="containsText" dxfId="72" priority="254" operator="containsText" text="Action Required">
      <formula>NOT(ISERROR(SEARCH("Action Required",H27)))</formula>
    </cfRule>
  </conditionalFormatting>
  <conditionalFormatting sqref="D88:D187">
    <cfRule type="containsText" dxfId="71" priority="250" operator="containsText" text="Yes">
      <formula>NOT(ISERROR(SEARCH("Yes",D88)))</formula>
    </cfRule>
  </conditionalFormatting>
  <conditionalFormatting sqref="H88:H187">
    <cfRule type="containsText" dxfId="70" priority="249" operator="containsText" text="New Sign Required">
      <formula>NOT(ISERROR(SEARCH("New Sign Required",H88)))</formula>
    </cfRule>
  </conditionalFormatting>
  <conditionalFormatting sqref="G88:G187">
    <cfRule type="containsText" dxfId="69" priority="248" operator="containsText" text="Action Required">
      <formula>NOT(ISERROR(SEARCH("Action Required",G88)))</formula>
    </cfRule>
  </conditionalFormatting>
  <conditionalFormatting sqref="H88:H187">
    <cfRule type="containsText" dxfId="68" priority="247" operator="containsText" text="Action Required">
      <formula>NOT(ISERROR(SEARCH("Action Required",H88)))</formula>
    </cfRule>
  </conditionalFormatting>
  <conditionalFormatting sqref="J2:N2">
    <cfRule type="cellIs" dxfId="67" priority="224" operator="notEqual">
      <formula>0</formula>
    </cfRule>
  </conditionalFormatting>
  <conditionalFormatting sqref="J15:J22 J7:J13">
    <cfRule type="cellIs" dxfId="66" priority="223" operator="equal">
      <formula>0</formula>
    </cfRule>
  </conditionalFormatting>
  <conditionalFormatting sqref="M15:M22 M7:M13">
    <cfRule type="cellIs" dxfId="65" priority="222" operator="equal">
      <formula>0</formula>
    </cfRule>
  </conditionalFormatting>
  <conditionalFormatting sqref="M15:M22 J15:J22 M7:M13 J7:J13">
    <cfRule type="cellIs" dxfId="64" priority="219" operator="equal">
      <formula>"In Progress"</formula>
    </cfRule>
    <cfRule type="cellIs" dxfId="63" priority="220" operator="equal">
      <formula>"Log Issues"</formula>
    </cfRule>
    <cfRule type="cellIs" dxfId="62" priority="221" operator="equal">
      <formula>"N/A"</formula>
    </cfRule>
  </conditionalFormatting>
  <conditionalFormatting sqref="K11:L11 K7:K10">
    <cfRule type="expression" dxfId="61" priority="218">
      <formula>$J7="Log Issues"</formula>
    </cfRule>
  </conditionalFormatting>
  <conditionalFormatting sqref="H1:H5 H15:H1048576 H10:H13">
    <cfRule type="containsText" dxfId="60" priority="211" operator="containsText" text="Remove Old Sign">
      <formula>NOT(ISERROR(SEARCH("Remove Old Sign",H1)))</formula>
    </cfRule>
    <cfRule type="containsText" dxfId="59" priority="212" operator="containsText" text="Move Sign to New Location">
      <formula>NOT(ISERROR(SEARCH("Move Sign to New Location",H1)))</formula>
    </cfRule>
  </conditionalFormatting>
  <conditionalFormatting sqref="G1:G5 G15:G1048576 G9:G13">
    <cfRule type="containsText" dxfId="58" priority="210" operator="containsText" text="Remove Old Tag">
      <formula>NOT(ISERROR(SEARCH("Remove Old Tag",G1)))</formula>
    </cfRule>
  </conditionalFormatting>
  <conditionalFormatting sqref="D10">
    <cfRule type="containsText" dxfId="57" priority="182" operator="containsText" text="Yes">
      <formula>NOT(ISERROR(SEARCH("Yes",D10)))</formula>
    </cfRule>
  </conditionalFormatting>
  <conditionalFormatting sqref="D11">
    <cfRule type="containsText" dxfId="56" priority="164" operator="containsText" text="Yes">
      <formula>NOT(ISERROR(SEARCH("Yes",D11)))</formula>
    </cfRule>
  </conditionalFormatting>
  <conditionalFormatting sqref="H10">
    <cfRule type="containsText" dxfId="55" priority="148" operator="containsText" text="New Tag Required">
      <formula>NOT(ISERROR(SEARCH("New Tag Required",H10)))</formula>
    </cfRule>
  </conditionalFormatting>
  <conditionalFormatting sqref="H10">
    <cfRule type="containsText" dxfId="54" priority="147" operator="containsText" text="Action Required">
      <formula>NOT(ISERROR(SEARCH("Action Required",H10)))</formula>
    </cfRule>
  </conditionalFormatting>
  <conditionalFormatting sqref="H10">
    <cfRule type="containsText" dxfId="53" priority="146" operator="containsText" text="New Tag Required">
      <formula>NOT(ISERROR(SEARCH("New Tag Required",H10)))</formula>
    </cfRule>
  </conditionalFormatting>
  <conditionalFormatting sqref="H10">
    <cfRule type="containsText" dxfId="52" priority="145" operator="containsText" text="Action Required">
      <formula>NOT(ISERROR(SEARCH("Action Required",H10)))</formula>
    </cfRule>
  </conditionalFormatting>
  <conditionalFormatting sqref="H10">
    <cfRule type="containsText" dxfId="51" priority="144" operator="containsText" text="Remove Old Tag">
      <formula>NOT(ISERROR(SEARCH("Remove Old Tag",H10)))</formula>
    </cfRule>
  </conditionalFormatting>
  <conditionalFormatting sqref="D9">
    <cfRule type="containsText" dxfId="50" priority="138" operator="containsText" text="Yes">
      <formula>NOT(ISERROR(SEARCH("Yes",D9)))</formula>
    </cfRule>
  </conditionalFormatting>
  <conditionalFormatting sqref="G9">
    <cfRule type="containsText" dxfId="49" priority="137" operator="containsText" text="New Tag Required">
      <formula>NOT(ISERROR(SEARCH("New Tag Required",G9)))</formula>
    </cfRule>
  </conditionalFormatting>
  <conditionalFormatting sqref="G9">
    <cfRule type="containsText" dxfId="48" priority="136" operator="containsText" text="Action Required">
      <formula>NOT(ISERROR(SEARCH("Action Required",G9)))</formula>
    </cfRule>
  </conditionalFormatting>
  <conditionalFormatting sqref="G9">
    <cfRule type="containsText" dxfId="47" priority="135" operator="containsText" text="New Tag Required">
      <formula>NOT(ISERROR(SEARCH("New Tag Required",G9)))</formula>
    </cfRule>
  </conditionalFormatting>
  <conditionalFormatting sqref="G9">
    <cfRule type="containsText" dxfId="46" priority="134" operator="containsText" text="Action Required">
      <formula>NOT(ISERROR(SEARCH("Action Required",G9)))</formula>
    </cfRule>
  </conditionalFormatting>
  <conditionalFormatting sqref="G9">
    <cfRule type="containsText" dxfId="45" priority="133" operator="containsText" text="Remove Old Tag">
      <formula>NOT(ISERROR(SEARCH("Remove Old Tag",G9)))</formula>
    </cfRule>
  </conditionalFormatting>
  <conditionalFormatting sqref="H9">
    <cfRule type="containsText" dxfId="44" priority="132" operator="containsText" text="New Tag Required">
      <formula>NOT(ISERROR(SEARCH("New Tag Required",H9)))</formula>
    </cfRule>
  </conditionalFormatting>
  <conditionalFormatting sqref="H9">
    <cfRule type="containsText" dxfId="43" priority="131" operator="containsText" text="Action Required">
      <formula>NOT(ISERROR(SEARCH("Action Required",H9)))</formula>
    </cfRule>
  </conditionalFormatting>
  <conditionalFormatting sqref="H9">
    <cfRule type="containsText" dxfId="42" priority="130" operator="containsText" text="New Tag Required">
      <formula>NOT(ISERROR(SEARCH("New Tag Required",H9)))</formula>
    </cfRule>
  </conditionalFormatting>
  <conditionalFormatting sqref="H9">
    <cfRule type="containsText" dxfId="41" priority="129" operator="containsText" text="Action Required">
      <formula>NOT(ISERROR(SEARCH("Action Required",H9)))</formula>
    </cfRule>
  </conditionalFormatting>
  <conditionalFormatting sqref="H9">
    <cfRule type="containsText" dxfId="40" priority="128" operator="containsText" text="Remove Old Tag">
      <formula>NOT(ISERROR(SEARCH("Remove Old Tag",H9)))</formula>
    </cfRule>
  </conditionalFormatting>
  <conditionalFormatting sqref="N7">
    <cfRule type="expression" dxfId="39" priority="335">
      <formula>$M9="Log Issues"</formula>
    </cfRule>
  </conditionalFormatting>
  <conditionalFormatting sqref="J9">
    <cfRule type="cellIs" dxfId="38" priority="87" operator="equal">
      <formula>0</formula>
    </cfRule>
  </conditionalFormatting>
  <conditionalFormatting sqref="M9">
    <cfRule type="cellIs" dxfId="37" priority="86" operator="equal">
      <formula>0</formula>
    </cfRule>
  </conditionalFormatting>
  <conditionalFormatting sqref="J9 M9">
    <cfRule type="cellIs" dxfId="36" priority="83" operator="equal">
      <formula>"In Progress"</formula>
    </cfRule>
    <cfRule type="cellIs" dxfId="35" priority="84" operator="equal">
      <formula>"Log Issues"</formula>
    </cfRule>
    <cfRule type="cellIs" dxfId="34" priority="85" operator="equal">
      <formula>"N/A"</formula>
    </cfRule>
  </conditionalFormatting>
  <conditionalFormatting sqref="H9">
    <cfRule type="containsText" dxfId="33" priority="73" operator="containsText" text="New Tag Required">
      <formula>NOT(ISERROR(SEARCH("New Tag Required",H9)))</formula>
    </cfRule>
  </conditionalFormatting>
  <conditionalFormatting sqref="H9">
    <cfRule type="containsText" dxfId="32" priority="72" operator="containsText" text="Action Required">
      <formula>NOT(ISERROR(SEARCH("Action Required",H9)))</formula>
    </cfRule>
  </conditionalFormatting>
  <conditionalFormatting sqref="H9">
    <cfRule type="containsText" dxfId="31" priority="71" operator="containsText" text="New Tag Required">
      <formula>NOT(ISERROR(SEARCH("New Tag Required",H9)))</formula>
    </cfRule>
  </conditionalFormatting>
  <conditionalFormatting sqref="H9">
    <cfRule type="containsText" dxfId="30" priority="70" operator="containsText" text="Action Required">
      <formula>NOT(ISERROR(SEARCH("Action Required",H9)))</formula>
    </cfRule>
  </conditionalFormatting>
  <conditionalFormatting sqref="H9">
    <cfRule type="containsText" dxfId="29" priority="69" operator="containsText" text="Remove Old Tag">
      <formula>NOT(ISERROR(SEARCH("Remove Old Tag",H9)))</formula>
    </cfRule>
  </conditionalFormatting>
  <conditionalFormatting sqref="D8">
    <cfRule type="containsText" dxfId="28" priority="58" operator="containsText" text="Yes">
      <formula>NOT(ISERROR(SEARCH("Yes",D8)))</formula>
    </cfRule>
  </conditionalFormatting>
  <conditionalFormatting sqref="G6:G8">
    <cfRule type="containsText" dxfId="27" priority="29" operator="containsText" text="New Tag Required">
      <formula>NOT(ISERROR(SEARCH("New Tag Required",G6)))</formula>
    </cfRule>
  </conditionalFormatting>
  <conditionalFormatting sqref="G6:G8">
    <cfRule type="containsText" dxfId="26" priority="28" operator="containsText" text="Action Required">
      <formula>NOT(ISERROR(SEARCH("Action Required",G6)))</formula>
    </cfRule>
  </conditionalFormatting>
  <conditionalFormatting sqref="G6:G8">
    <cfRule type="containsText" dxfId="25" priority="27" operator="containsText" text="Remove Old Tag">
      <formula>NOT(ISERROR(SEARCH("Remove Old Tag",G6)))</formula>
    </cfRule>
  </conditionalFormatting>
  <conditionalFormatting sqref="H6:H8">
    <cfRule type="containsText" dxfId="24" priority="23" operator="containsText" text="New Sign Required">
      <formula>NOT(ISERROR(SEARCH("New Sign Required",H6)))</formula>
    </cfRule>
  </conditionalFormatting>
  <conditionalFormatting sqref="H6:H8">
    <cfRule type="containsText" dxfId="23" priority="22" operator="containsText" text="Action Required">
      <formula>NOT(ISERROR(SEARCH("Action Required",H6)))</formula>
    </cfRule>
  </conditionalFormatting>
  <conditionalFormatting sqref="H6:H8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H6:H8</xm:sqref>
        </x14:dataValidation>
        <x14:dataValidation type="list" allowBlank="1" showInputMessage="1" showErrorMessage="1">
          <x14:formula1>
            <xm:f>Lookup!$A$1:$A$4</xm:f>
          </x14:formula1>
          <xm:sqref>G27 G30:G187 G6:G8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G9:H26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E7" sqref="E7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43714</v>
      </c>
    </row>
    <row r="2" spans="1:10" ht="15" customHeight="1" x14ac:dyDescent="0.25">
      <c r="A2" s="26" t="s">
        <v>8</v>
      </c>
      <c r="B2" s="27" t="str">
        <f>'KD Changes'!B2:C2</f>
        <v>Bowman Hall</v>
      </c>
      <c r="C2" s="28"/>
      <c r="D2" s="29" t="s">
        <v>12</v>
      </c>
      <c r="E2" s="42" t="str">
        <f>'KD Changes'!G2</f>
        <v>Sawyer Wilson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82" t="s">
        <v>83</v>
      </c>
      <c r="B6" s="83" t="s">
        <v>84</v>
      </c>
      <c r="C6" s="64" t="s">
        <v>63</v>
      </c>
      <c r="D6" s="25">
        <v>796</v>
      </c>
      <c r="G6" s="65"/>
      <c r="H6" s="65"/>
    </row>
    <row r="7" spans="1:10" ht="18" customHeight="1" x14ac:dyDescent="0.25">
      <c r="A7" s="82" t="s">
        <v>86</v>
      </c>
      <c r="B7" s="83" t="s">
        <v>87</v>
      </c>
      <c r="C7" s="64" t="s">
        <v>71</v>
      </c>
      <c r="E7" s="24" t="s">
        <v>88</v>
      </c>
      <c r="G7" s="18"/>
      <c r="H7" s="18"/>
      <c r="I7" s="24"/>
      <c r="J7" s="24"/>
    </row>
    <row r="8" spans="1:10" ht="18" customHeight="1" x14ac:dyDescent="0.25">
      <c r="B8" s="63"/>
      <c r="C8" s="64"/>
      <c r="F8" s="31"/>
      <c r="G8" s="18"/>
      <c r="H8" s="18"/>
    </row>
    <row r="9" spans="1:10" ht="18" customHeight="1" x14ac:dyDescent="0.25">
      <c r="B9" s="63"/>
      <c r="C9" s="64"/>
    </row>
    <row r="10" spans="1:10" ht="18" customHeight="1" x14ac:dyDescent="0.25">
      <c r="B10" s="63"/>
      <c r="C10" s="64"/>
    </row>
    <row r="11" spans="1:10" ht="18" customHeight="1" x14ac:dyDescent="0.25">
      <c r="B11" s="63"/>
      <c r="C11" s="64"/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ht="18" customHeight="1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  <c r="C43" s="64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78</v>
      </c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9766</v>
      </c>
      <c r="B363" s="3" t="str">
        <f>VLOOKUP(A363,[4]UKBuilding_List!$A$1:$D$376,3,FALSE)</f>
        <v xml:space="preserve">New Equine Analytical Chemistry Lab      </v>
      </c>
      <c r="C363" s="1"/>
    </row>
    <row r="364" spans="1:3" x14ac:dyDescent="0.25">
      <c r="A364" s="2" t="str">
        <f>([4]UKBuilding_List!A364)</f>
        <v>9772</v>
      </c>
      <c r="B364" s="3" t="str">
        <f>VLOOKUP(A364,[4]UKBuilding_List!$A$1:$D$376,3,FALSE)</f>
        <v>1221 S. Broadway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2019-09-25T17:26:35Z</dcterms:modified>
</cp:coreProperties>
</file>