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6" i="1"/>
  <c r="H26" i="1" l="1"/>
  <c r="G26" i="1"/>
  <c r="M26" i="1" l="1"/>
  <c r="K2" i="1" s="1"/>
  <c r="J26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<sst xmlns="http://schemas.openxmlformats.org/spreadsheetml/2006/main" count="98" uniqueCount="78">
  <si>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</si>
  <si>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</si>
  <si>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</si>
  <si>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</si>
  <si>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</si>
  <si>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</si>
  <si>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</si>
  <si>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</si>
  <si>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</si>
  <si>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</si>
  <si>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</si>
  <si>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</si>
  <si>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</si>
  <si>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</si>
  <si>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</si>
  <si>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</si>
  <si>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</si>
  <si>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</si>
  <si>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</si>
  <si>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</si>
  <si>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</si>
  <si>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</si>
  <si>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</si>
  <si>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</si>
  <si>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</si>
  <si>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</si>
  <si>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</si>
  <si>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</si>
  <si>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</si>
  <si>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</si>
  <si>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</si>
  <si>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</si>
  <si>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</si>
  <si>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</si>
  <si>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</si>
  <si>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</si>
  <si>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</si>
  <si>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</si>
  <si>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</si>
  <si>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</si>
  <si>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</si>
  <si>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</si>
  <si>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</si>
  <si>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</si>
  <si>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</si>
  <si>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</si>
  <si>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</si>
  <si>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</si>
  <si>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</si>
  <si>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</si>
  <si>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</si>
  <si>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</si>
  <si>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</si>
  <si>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</si>
  <si>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</si>
  <si>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</si>
  <si>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</si>
  <si>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</si>
  <si>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</si>
  <si>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</si>
  <si>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</si>
  <si>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</si>
  <si>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</si>
  <si>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</si>
  <si>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</si>
  <si>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</si>
  <si>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0055</t>
  </si>
  <si>
    <t>01</t>
  </si>
  <si>
    <t>Removed 2 Doors</t>
  </si>
  <si>
    <t>These doors connect to Rm. 139 &amp; 135</t>
  </si>
  <si>
    <t>171</t>
  </si>
  <si>
    <t>Door connected to Rm. 173</t>
  </si>
  <si>
    <t xml:space="preserve">Added countertop </t>
  </si>
  <si>
    <t>Dimensions for countertop was not specified on renovations plan</t>
  </si>
  <si>
    <t>139</t>
  </si>
  <si>
    <t>133</t>
  </si>
  <si>
    <t>Removed A Door</t>
  </si>
  <si>
    <t>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</si>
</sst>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16" fontId="0" fillId="34" borderId="10" xfId="0" applyNumberFormat="1" applyFont="1" applyFill="1" applyBorder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tabSelected="1" topLeftCell="A4" zoomScale="90" zoomScaleNormal="90" workbookViewId="0">
      <selection activeCell="C17" sqref="C17"/>
    </sheetView>
  </sheetViews>
  <sheetFormatPr defaultColWidth="9.109375" defaultRowHeight="14.4" x14ac:dyDescent="0.3"/>
  <cols>
    <col min="1" max="1" width="12.5546875" style="29" bestFit="1" customWidth="1"/>
    <col min="2" max="2" width="7.44140625" style="29" bestFit="1" customWidth="1"/>
    <col min="3" max="3" width="33.8867187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1.441406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66</v>
      </c>
      <c r="C1" s="54"/>
      <c r="F1" s="53">
        <v>41744</v>
      </c>
      <c r="G1" s="18"/>
      <c r="J1" s="19" t="s">
        <v>34</v>
      </c>
      <c r="K1" s="19" t="s">
        <v>35</v>
      </c>
      <c r="L1" s="20"/>
      <c r="M1" s="20"/>
      <c r="N1" s="20"/>
      <c r="O1" s="21" t="s">
        <v>36</v>
      </c>
      <c r="P1" s="22" t="s">
        <v>48</v>
      </c>
    </row>
    <row r="2" spans="1:16" ht="16.5" thickBot="1" x14ac:dyDescent="0.3">
      <c r="A2" s="23" t="s">
        <v>8</v>
      </c>
      <c r="B2" s="55" t="str">
        <f>VLOOKUP(B1,BuildingList!A:B,2,FALSE)</f>
        <v>Chemistry-Physics Building</v>
      </c>
      <c r="C2" s="55"/>
      <c r="F2" s="24" t="s">
        <v>11</v>
      </c>
      <c r="G2" s="25" t="s">
        <v>65</v>
      </c>
      <c r="J2" s="15">
        <f>G26-J26</f>
        <v>1</v>
      </c>
      <c r="K2" s="15">
        <f>H26-M26</f>
        <v>0</v>
      </c>
      <c r="L2" s="26"/>
      <c r="M2" s="26"/>
      <c r="N2" s="26"/>
      <c r="O2" s="27"/>
      <c r="P2" s="28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3" customFormat="1" ht="45.75" thickBot="1" x14ac:dyDescent="0.3">
      <c r="A5" s="30" t="s">
        <v>18</v>
      </c>
      <c r="B5" s="30" t="s">
        <v>13</v>
      </c>
      <c r="C5" s="31" t="s">
        <v>9</v>
      </c>
      <c r="D5" s="31" t="s">
        <v>4</v>
      </c>
      <c r="E5" s="31" t="s">
        <v>1</v>
      </c>
      <c r="F5" s="31" t="s">
        <v>10</v>
      </c>
      <c r="G5" s="31" t="s">
        <v>14</v>
      </c>
      <c r="H5" s="31" t="s">
        <v>15</v>
      </c>
      <c r="I5" s="32" t="s">
        <v>16</v>
      </c>
      <c r="J5" s="32" t="s">
        <v>37</v>
      </c>
      <c r="K5" s="32" t="s">
        <v>38</v>
      </c>
      <c r="L5" s="32" t="s">
        <v>39</v>
      </c>
      <c r="M5" s="32" t="s">
        <v>40</v>
      </c>
      <c r="N5" s="32" t="s">
        <v>38</v>
      </c>
      <c r="O5" s="32" t="s">
        <v>39</v>
      </c>
    </row>
    <row r="6" spans="1:16" ht="29.4" thickTop="1" x14ac:dyDescent="0.3">
      <c r="A6" s="29" t="s">
        <v>75</v>
      </c>
      <c r="B6" s="29" t="s">
        <v>67</v>
      </c>
      <c r="C6" s="11" t="s">
        <v>68</v>
      </c>
      <c r="D6" s="17" t="s">
        <v>5</v>
      </c>
      <c r="E6" s="35">
        <v>919</v>
      </c>
      <c r="F6" s="35">
        <v>917</v>
      </c>
      <c r="G6" s="35"/>
      <c r="I6" s="11" t="s">
        <v>69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A7" s="29" t="s">
        <v>77</v>
      </c>
      <c r="B7" s="29" t="s">
        <v>67</v>
      </c>
      <c r="C7" s="11" t="s">
        <v>76</v>
      </c>
      <c r="D7" s="17" t="s">
        <v>5</v>
      </c>
      <c r="E7" s="35">
        <v>175</v>
      </c>
      <c r="F7" s="35">
        <v>174</v>
      </c>
      <c r="G7" s="35"/>
      <c r="J7" s="10"/>
      <c r="K7" s="36"/>
      <c r="L7" s="10"/>
      <c r="M7" s="10"/>
      <c r="N7" s="36"/>
      <c r="O7" s="10"/>
    </row>
    <row r="8" spans="1:16" x14ac:dyDescent="0.3">
      <c r="A8" s="29" t="s">
        <v>74</v>
      </c>
      <c r="B8" s="29" t="s">
        <v>67</v>
      </c>
      <c r="C8" s="11" t="s">
        <v>76</v>
      </c>
      <c r="D8" s="17" t="s">
        <v>5</v>
      </c>
      <c r="E8" s="35">
        <v>3842</v>
      </c>
      <c r="F8" s="35">
        <v>3841</v>
      </c>
      <c r="G8" s="35"/>
      <c r="J8" s="10"/>
      <c r="K8" s="36"/>
      <c r="L8" s="10"/>
      <c r="M8" s="10"/>
      <c r="N8" s="36"/>
      <c r="O8" s="10"/>
    </row>
    <row r="9" spans="1:16" x14ac:dyDescent="0.3">
      <c r="A9" s="34" t="s">
        <v>70</v>
      </c>
      <c r="B9" s="29" t="s">
        <v>67</v>
      </c>
      <c r="C9" s="11" t="s">
        <v>26</v>
      </c>
      <c r="D9" s="17" t="s">
        <v>6</v>
      </c>
      <c r="E9" s="35">
        <v>314</v>
      </c>
      <c r="F9" s="35">
        <v>314</v>
      </c>
      <c r="G9" s="35" t="s">
        <v>3</v>
      </c>
      <c r="I9" s="11" t="s">
        <v>71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customHeight="1" x14ac:dyDescent="0.25">
      <c r="A10" s="37">
        <v>173</v>
      </c>
      <c r="B10" s="29" t="s">
        <v>67</v>
      </c>
      <c r="C10" s="11" t="s">
        <v>72</v>
      </c>
      <c r="D10" s="17" t="s">
        <v>5</v>
      </c>
      <c r="E10" s="35">
        <v>150</v>
      </c>
      <c r="F10" s="35">
        <v>151</v>
      </c>
      <c r="G10" s="35"/>
      <c r="I10" s="11" t="s">
        <v>73</v>
      </c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A11" s="34"/>
      <c r="C11" s="11"/>
      <c r="E11" s="38"/>
      <c r="F11" s="38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A12" s="39"/>
      <c r="C12" s="11"/>
      <c r="E12" s="35"/>
      <c r="F12" s="41"/>
      <c r="G12" s="35"/>
      <c r="J12" s="10" t="str">
        <f>IF(G12="No Change","N/A",IF(G12="New Tag Required",Lookup!F:F,IF(G12="Remove Old Tag",Lookup!F:F,IF(G12="N/A","N/A",""))))</f>
        <v/>
      </c>
      <c r="K12" s="40"/>
      <c r="L12" s="11"/>
      <c r="M12" s="10" t="str">
        <f>IF(H12="No Change","N/A",IF(H12="New Tag Required",Lookup!F:F,IF(H12="Remove Old Sign",Lookup!F:F,IF(H12="N/A","N/A",""))))</f>
        <v/>
      </c>
      <c r="N12" s="40"/>
      <c r="O12" s="11"/>
    </row>
    <row r="13" spans="1:16" ht="15" x14ac:dyDescent="0.25">
      <c r="A13" s="39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40"/>
      <c r="L13" s="11"/>
      <c r="M13" s="10" t="str">
        <f>IF(H13="No Change","N/A",IF(H13="New Tag Required",Lookup!F:F,IF(H13="Remove Old Sign",Lookup!F:F,IF(H13="N/A","N/A",""))))</f>
        <v/>
      </c>
      <c r="N13" s="40"/>
      <c r="O13" s="11"/>
    </row>
    <row r="14" spans="1:16" ht="15" x14ac:dyDescent="0.25">
      <c r="A14" s="39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42"/>
      <c r="M14" s="10" t="str">
        <f>IF(H14="No Change","N/A",IF(H14="New Tag Required",Lookup!F:F,IF(H14="Remove Old Sign",Lookup!F:F,IF(H14="N/A","N/A",""))))</f>
        <v/>
      </c>
      <c r="N14" s="40"/>
      <c r="O14" s="11"/>
    </row>
    <row r="15" spans="1:16" x14ac:dyDescent="0.3">
      <c r="A15" s="39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42"/>
      <c r="M15" s="10" t="str">
        <f>IF(H15="No Change","N/A",IF(H15="New Tag Required",Lookup!F:F,IF(H15="Remove Old Sign",Lookup!F:F,IF(H15="N/A","N/A",""))))</f>
        <v/>
      </c>
      <c r="N15" s="40"/>
      <c r="O15" s="11"/>
    </row>
    <row r="16" spans="1:16" x14ac:dyDescent="0.3">
      <c r="A16" s="39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2"/>
      <c r="M16" s="10" t="str">
        <f>IF(H16="No Change","N/A",IF(H16="New Tag Required",Lookup!F:F,IF(H16="Remove Old Sign",Lookup!F:F,IF(H16="N/A","N/A",""))))</f>
        <v/>
      </c>
      <c r="N16" s="42"/>
    </row>
    <row r="17" spans="1:14" x14ac:dyDescent="0.3">
      <c r="A17" s="39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2"/>
      <c r="M17" s="10" t="str">
        <f>IF(H17="No Change","N/A",IF(H17="New Tag Required",Lookup!F:F,IF(H17="Remove Old Sign",Lookup!F:F,IF(H17="N/A","N/A",""))))</f>
        <v/>
      </c>
      <c r="N17" s="42"/>
    </row>
    <row r="18" spans="1:14" x14ac:dyDescent="0.3">
      <c r="A18" s="37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2"/>
      <c r="M18" s="10" t="str">
        <f>IF(H18="No Change","N/A",IF(H18="New Tag Required",Lookup!F:F,IF(H18="Remove Old Sign",Lookup!F:F,IF(H18="N/A","N/A",""))))</f>
        <v/>
      </c>
      <c r="N18" s="42"/>
    </row>
    <row r="19" spans="1:14" x14ac:dyDescent="0.3">
      <c r="A19" s="37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2"/>
      <c r="M19" s="10" t="str">
        <f>IF(H19="No Change","N/A",IF(H19="New Tag Required",Lookup!F:F,IF(H19="Remove Old Sign",Lookup!F:F,IF(H19="N/A","N/A",""))))</f>
        <v/>
      </c>
      <c r="N19" s="42"/>
    </row>
    <row r="20" spans="1:14" x14ac:dyDescent="0.3">
      <c r="A20" s="37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2"/>
      <c r="M20" s="10" t="str">
        <f>IF(H20="No Change","N/A",IF(H20="New Tag Required",Lookup!F:F,IF(H20="Remove Old Sign",Lookup!F:F,IF(H20="N/A","N/A",""))))</f>
        <v/>
      </c>
      <c r="N20" s="42"/>
    </row>
    <row r="21" spans="1:14" x14ac:dyDescent="0.3">
      <c r="A21" s="37"/>
      <c r="C21" s="11"/>
      <c r="E21" s="35"/>
      <c r="F21" s="35"/>
      <c r="G21" s="35"/>
      <c r="J21" s="10" t="str">
        <f>IF(G21="No Change","N/A",IF(G21="New Tag Required",Lookup!F:F,IF(G21="Remove Old Tag",Lookup!F:F,IF(G21="N/A","N/A",""))))</f>
        <v/>
      </c>
      <c r="K21" s="42"/>
      <c r="M21" s="10" t="str">
        <f>IF(H21="No Change","N/A",IF(H21="New Tag Required",Lookup!F:F,IF(H21="Remove Old Sign",Lookup!F:F,IF(H21="N/A","N/A",""))))</f>
        <v/>
      </c>
      <c r="N21" s="42"/>
    </row>
    <row r="22" spans="1:14" x14ac:dyDescent="0.3">
      <c r="A22" s="37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2"/>
      <c r="M22" s="10" t="str">
        <f>IF(H22="No Change","N/A",IF(H22="New Tag Required",Lookup!F:F,IF(H22="Remove Old Sign",Lookup!F:F,IF(H22="N/A","N/A",""))))</f>
        <v/>
      </c>
      <c r="N22" s="42"/>
    </row>
    <row r="23" spans="1:14" x14ac:dyDescent="0.3">
      <c r="A23" s="37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2"/>
    </row>
    <row r="24" spans="1:14" ht="15" thickBot="1" x14ac:dyDescent="0.35">
      <c r="A24" s="37"/>
      <c r="C24" s="11"/>
      <c r="E24" s="35"/>
      <c r="F24" s="35"/>
      <c r="G24" s="35"/>
      <c r="K24" s="42"/>
      <c r="N24" s="42"/>
    </row>
    <row r="25" spans="1:14" ht="43.2" x14ac:dyDescent="0.3">
      <c r="A25" s="37"/>
      <c r="C25" s="11"/>
      <c r="E25" s="35"/>
      <c r="F25" s="35"/>
      <c r="G25" s="43" t="s">
        <v>46</v>
      </c>
      <c r="H25" s="44" t="s">
        <v>47</v>
      </c>
      <c r="J25" s="45" t="s">
        <v>41</v>
      </c>
      <c r="K25" s="10"/>
      <c r="L25" s="10"/>
      <c r="M25" s="45" t="s">
        <v>42</v>
      </c>
    </row>
    <row r="26" spans="1:14" ht="15" thickBot="1" x14ac:dyDescent="0.35">
      <c r="A26" s="37"/>
      <c r="C26" s="11"/>
      <c r="E26" s="35"/>
      <c r="F26" s="35"/>
      <c r="G26" s="14">
        <f>COUNTIF(G6:G25,"New Tag Required")</f>
        <v>1</v>
      </c>
      <c r="H26" s="13">
        <f>COUNTIF(H6:H25,"New Sign Required")</f>
        <v>0</v>
      </c>
      <c r="J26" s="12">
        <f>COUNTIF(J6:J25,"Installed")</f>
        <v>0</v>
      </c>
      <c r="K26" s="10"/>
      <c r="L26" s="10"/>
      <c r="M26" s="12">
        <f>COUNTIF(M6:M25,"Installed")</f>
        <v>0</v>
      </c>
    </row>
    <row r="27" spans="1:14" x14ac:dyDescent="0.3">
      <c r="A27" s="37"/>
      <c r="C27" s="11"/>
      <c r="E27" s="35"/>
      <c r="F27" s="35"/>
      <c r="G27" s="35"/>
    </row>
    <row r="28" spans="1:14" x14ac:dyDescent="0.3">
      <c r="A28" s="37"/>
      <c r="C28" s="11"/>
      <c r="E28" s="35"/>
      <c r="F28" s="35"/>
      <c r="G28" s="35"/>
    </row>
    <row r="29" spans="1:14" x14ac:dyDescent="0.3">
      <c r="A29" s="37"/>
      <c r="C29" s="11"/>
      <c r="E29" s="35"/>
      <c r="F29" s="35"/>
      <c r="G29" s="35"/>
    </row>
    <row r="30" spans="1:14" x14ac:dyDescent="0.3">
      <c r="A30" s="37"/>
      <c r="C30" s="11"/>
      <c r="E30" s="35"/>
      <c r="F30" s="35"/>
      <c r="G30" s="35"/>
    </row>
    <row r="31" spans="1:14" x14ac:dyDescent="0.3">
      <c r="A31" s="37"/>
      <c r="C31" s="11"/>
      <c r="E31" s="35"/>
      <c r="F31" s="35"/>
      <c r="G31" s="35"/>
    </row>
    <row r="32" spans="1:14" x14ac:dyDescent="0.3">
      <c r="A32" s="37"/>
      <c r="C32" s="11"/>
      <c r="E32" s="35"/>
      <c r="F32" s="35"/>
      <c r="G32" s="35"/>
    </row>
    <row r="33" spans="1:7" x14ac:dyDescent="0.3">
      <c r="A33" s="37"/>
      <c r="C33" s="11"/>
      <c r="E33" s="35"/>
      <c r="F33" s="35"/>
      <c r="G33" s="35"/>
    </row>
    <row r="34" spans="1:7" x14ac:dyDescent="0.3">
      <c r="A34" s="46"/>
      <c r="C34" s="11"/>
      <c r="E34" s="35"/>
      <c r="F34" s="47"/>
      <c r="G34" s="35"/>
    </row>
    <row r="35" spans="1:7" x14ac:dyDescent="0.3">
      <c r="A35" s="46"/>
      <c r="C35" s="11"/>
      <c r="E35" s="35"/>
      <c r="F35" s="47"/>
      <c r="G35" s="35"/>
    </row>
    <row r="36" spans="1:7" x14ac:dyDescent="0.3">
      <c r="A36" s="46"/>
      <c r="C36" s="11"/>
      <c r="E36" s="35"/>
      <c r="F36" s="48"/>
      <c r="G36" s="35"/>
    </row>
    <row r="37" spans="1:7" x14ac:dyDescent="0.3">
      <c r="A37" s="37"/>
      <c r="C37" s="11"/>
      <c r="E37" s="35"/>
      <c r="F37" s="47"/>
      <c r="G37" s="35"/>
    </row>
    <row r="38" spans="1:7" x14ac:dyDescent="0.3">
      <c r="A38" s="37"/>
      <c r="C38" s="11"/>
      <c r="E38" s="35"/>
      <c r="F38" s="47"/>
      <c r="G38" s="35"/>
    </row>
    <row r="39" spans="1:7" x14ac:dyDescent="0.3">
      <c r="A39" s="49"/>
      <c r="C39" s="11"/>
      <c r="E39" s="35"/>
      <c r="F39" s="35"/>
      <c r="G39" s="35"/>
    </row>
    <row r="40" spans="1:7" x14ac:dyDescent="0.3">
      <c r="A40" s="49"/>
      <c r="C40" s="11"/>
      <c r="E40" s="35"/>
      <c r="F40" s="35"/>
      <c r="G40" s="35"/>
    </row>
    <row r="41" spans="1:7" x14ac:dyDescent="0.3">
      <c r="A41" s="49"/>
      <c r="C41" s="11"/>
      <c r="E41" s="35"/>
      <c r="F41" s="35"/>
      <c r="G41" s="35"/>
    </row>
    <row r="42" spans="1:7" x14ac:dyDescent="0.3">
      <c r="A42" s="49"/>
      <c r="C42" s="11"/>
      <c r="E42" s="35"/>
      <c r="F42" s="35"/>
      <c r="G42" s="35"/>
    </row>
    <row r="43" spans="1:7" x14ac:dyDescent="0.3">
      <c r="A43" s="50"/>
      <c r="C43" s="11"/>
      <c r="E43" s="35"/>
      <c r="F43" s="41"/>
      <c r="G43" s="35"/>
    </row>
    <row r="44" spans="1:7" x14ac:dyDescent="0.3">
      <c r="A44" s="49"/>
      <c r="C44" s="11"/>
      <c r="E44" s="35"/>
      <c r="F44" s="35"/>
      <c r="G44" s="35"/>
    </row>
    <row r="45" spans="1:7" x14ac:dyDescent="0.3">
      <c r="A45" s="49"/>
      <c r="C45" s="11"/>
      <c r="E45" s="35"/>
      <c r="F45" s="35"/>
      <c r="G45" s="35"/>
    </row>
    <row r="46" spans="1:7" x14ac:dyDescent="0.3">
      <c r="A46" s="37"/>
      <c r="C46" s="11"/>
      <c r="E46" s="35"/>
      <c r="F46" s="35"/>
      <c r="G46" s="35"/>
    </row>
    <row r="47" spans="1:7" x14ac:dyDescent="0.3">
      <c r="A47" s="37"/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192" spans="3:3" x14ac:dyDescent="0.3">
      <c r="C192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1:G45 G12:G24">
    <cfRule type="containsText" dxfId="42" priority="124" operator="containsText" text="New Tag Required">
      <formula>NOT(ISERROR(SEARCH("New Tag Required",G12)))</formula>
    </cfRule>
  </conditionalFormatting>
  <conditionalFormatting sqref="D6:D7 D10 D12:D91">
    <cfRule type="containsText" dxfId="41" priority="123" operator="containsText" text="Yes">
      <formula>NOT(ISERROR(SEARCH("Yes",D6)))</formula>
    </cfRule>
  </conditionalFormatting>
  <conditionalFormatting sqref="H31:H91 H192:H413 H12:H24">
    <cfRule type="containsText" dxfId="40" priority="111" operator="containsText" text="New Sign Required">
      <formula>NOT(ISERROR(SEARCH("New Sign Required",H12)))</formula>
    </cfRule>
  </conditionalFormatting>
  <conditionalFormatting sqref="G31:G91 G12:H24">
    <cfRule type="containsText" dxfId="39" priority="110" operator="containsText" text="Action Required">
      <formula>NOT(ISERROR(SEARCH("Action Required",G12)))</formula>
    </cfRule>
  </conditionalFormatting>
  <conditionalFormatting sqref="H31:H91">
    <cfRule type="containsText" dxfId="38" priority="109" operator="containsText" text="Action Required">
      <formula>NOT(ISERROR(SEARCH("Action Required",H31)))</formula>
    </cfRule>
  </conditionalFormatting>
  <conditionalFormatting sqref="G6:G8 G27:G30">
    <cfRule type="containsText" dxfId="37" priority="51" operator="containsText" text="New Tag Required">
      <formula>NOT(ISERROR(SEARCH("New Tag Required",G6)))</formula>
    </cfRule>
  </conditionalFormatting>
  <conditionalFormatting sqref="H6:H8 H27:H30">
    <cfRule type="containsText" dxfId="36" priority="49" operator="containsText" text="New Sign Required">
      <formula>NOT(ISERROR(SEARCH("New Sign Required",H6)))</formula>
    </cfRule>
  </conditionalFormatting>
  <conditionalFormatting sqref="G6:G8 G27:G30">
    <cfRule type="containsText" dxfId="35" priority="48" operator="containsText" text="Action Required">
      <formula>NOT(ISERROR(SEARCH("Action Required",G6)))</formula>
    </cfRule>
  </conditionalFormatting>
  <conditionalFormatting sqref="H6:H8 H27:H30">
    <cfRule type="containsText" dxfId="34" priority="47" operator="containsText" text="Action Required">
      <formula>NOT(ISERROR(SEARCH("Action Required",H6)))</formula>
    </cfRule>
  </conditionalFormatting>
  <conditionalFormatting sqref="G6:G8">
    <cfRule type="containsText" dxfId="33" priority="46" operator="containsText" text="New Tag Required">
      <formula>NOT(ISERROR(SEARCH("New Tag Required",G6)))</formula>
    </cfRule>
  </conditionalFormatting>
  <conditionalFormatting sqref="D6:D7">
    <cfRule type="containsText" dxfId="32" priority="45" operator="containsText" text="Yes">
      <formula>NOT(ISERROR(SEARCH("Yes",D6)))</formula>
    </cfRule>
  </conditionalFormatting>
  <conditionalFormatting sqref="G6:G8">
    <cfRule type="containsText" dxfId="31" priority="44" operator="containsText" text="Action Required">
      <formula>NOT(ISERROR(SEARCH("Action Required",G6)))</formula>
    </cfRule>
  </conditionalFormatting>
  <conditionalFormatting sqref="D92:D191">
    <cfRule type="containsText" dxfId="30" priority="43" operator="containsText" text="Yes">
      <formula>NOT(ISERROR(SEARCH("Yes",D92)))</formula>
    </cfRule>
  </conditionalFormatting>
  <conditionalFormatting sqref="H92:H191">
    <cfRule type="containsText" dxfId="29" priority="42" operator="containsText" text="New Sign Required">
      <formula>NOT(ISERROR(SEARCH("New Sign Required",H92)))</formula>
    </cfRule>
  </conditionalFormatting>
  <conditionalFormatting sqref="G92:G191">
    <cfRule type="containsText" dxfId="28" priority="41" operator="containsText" text="Action Required">
      <formula>NOT(ISERROR(SEARCH("Action Required",G92)))</formula>
    </cfRule>
  </conditionalFormatting>
  <conditionalFormatting sqref="H92:H191">
    <cfRule type="containsText" dxfId="27" priority="40" operator="containsText" text="Action Required">
      <formula>NOT(ISERROR(SEARCH("Action Required",H92)))</formula>
    </cfRule>
  </conditionalFormatting>
  <conditionalFormatting sqref="D11">
    <cfRule type="containsText" dxfId="26" priority="37" operator="containsText" text="Yes">
      <formula>NOT(ISERROR(SEARCH("Yes",D11)))</formula>
    </cfRule>
  </conditionalFormatting>
  <conditionalFormatting sqref="D9">
    <cfRule type="containsText" dxfId="25" priority="26" operator="containsText" text="Yes">
      <formula>NOT(ISERROR(SEARCH("Yes",D9)))</formula>
    </cfRule>
  </conditionalFormatting>
  <conditionalFormatting sqref="G9">
    <cfRule type="containsText" dxfId="24" priority="25" operator="containsText" text="New Tag Required">
      <formula>NOT(ISERROR(SEARCH("New Tag Required",G9)))</formula>
    </cfRule>
  </conditionalFormatting>
  <conditionalFormatting sqref="H9">
    <cfRule type="containsText" dxfId="23" priority="24" operator="containsText" text="New Sign Required">
      <formula>NOT(ISERROR(SEARCH("New Sign Required",H9)))</formula>
    </cfRule>
  </conditionalFormatting>
  <conditionalFormatting sqref="G9">
    <cfRule type="containsText" dxfId="22" priority="23" operator="containsText" text="Action Required">
      <formula>NOT(ISERROR(SEARCH("Action Required",G9)))</formula>
    </cfRule>
  </conditionalFormatting>
  <conditionalFormatting sqref="H9">
    <cfRule type="containsText" dxfId="21" priority="22" operator="containsText" text="Action Required">
      <formula>NOT(ISERROR(SEARCH("Action Required",H9)))</formula>
    </cfRule>
  </conditionalFormatting>
  <conditionalFormatting sqref="G10">
    <cfRule type="containsText" dxfId="20" priority="21" operator="containsText" text="New Tag Required">
      <formula>NOT(ISERROR(SEARCH("New Tag Required",G10)))</formula>
    </cfRule>
  </conditionalFormatting>
  <conditionalFormatting sqref="H10">
    <cfRule type="containsText" dxfId="19" priority="20" operator="containsText" text="New Sign Required">
      <formula>NOT(ISERROR(SEARCH("New Sign Required",H10)))</formula>
    </cfRule>
  </conditionalFormatting>
  <conditionalFormatting sqref="G10">
    <cfRule type="containsText" dxfId="18" priority="19" operator="containsText" text="Action Required">
      <formula>NOT(ISERROR(SEARCH("Action Required",G10)))</formula>
    </cfRule>
  </conditionalFormatting>
  <conditionalFormatting sqref="H10">
    <cfRule type="containsText" dxfId="17" priority="18" operator="containsText" text="Action Required">
      <formula>NOT(ISERROR(SEARCH("Action Required",H10)))</formula>
    </cfRule>
  </conditionalFormatting>
  <conditionalFormatting sqref="J2:N2">
    <cfRule type="cellIs" dxfId="16" priority="17" operator="notEqual">
      <formula>0</formula>
    </cfRule>
  </conditionalFormatting>
  <conditionalFormatting sqref="J6:J23">
    <cfRule type="cellIs" dxfId="15" priority="16" operator="equal">
      <formula>0</formula>
    </cfRule>
  </conditionalFormatting>
  <conditionalFormatting sqref="M6:M23">
    <cfRule type="cellIs" dxfId="14" priority="15" operator="equal">
      <formula>0</formula>
    </cfRule>
  </conditionalFormatting>
  <conditionalFormatting sqref="J6:J23 M6:M23">
    <cfRule type="cellIs" dxfId="13" priority="12" operator="equal">
      <formula>"In Progress"</formula>
    </cfRule>
    <cfRule type="cellIs" dxfId="12" priority="13" operator="equal">
      <formula>"Log Issues"</formula>
    </cfRule>
    <cfRule type="cellIs" dxfId="11" priority="14" operator="equal">
      <formula>"N/A"</formula>
    </cfRule>
  </conditionalFormatting>
  <conditionalFormatting sqref="K6:L11">
    <cfRule type="expression" dxfId="10" priority="11">
      <formula>$J6="Log Issues"</formula>
    </cfRule>
  </conditionalFormatting>
  <conditionalFormatting sqref="N6:N11">
    <cfRule type="expression" dxfId="9" priority="10">
      <formula>$M6="Log Issues"</formula>
    </cfRule>
  </conditionalFormatting>
  <conditionalFormatting sqref="G11">
    <cfRule type="containsText" dxfId="8" priority="9" operator="containsText" text="New Tag Required">
      <formula>NOT(ISERROR(SEARCH("New Tag Required",G11)))</formula>
    </cfRule>
  </conditionalFormatting>
  <conditionalFormatting sqref="H11">
    <cfRule type="containsText" dxfId="7" priority="8" operator="containsText" text="New Sign Required">
      <formula>NOT(ISERROR(SEARCH("New Sign Required",H11)))</formula>
    </cfRule>
  </conditionalFormatting>
  <conditionalFormatting sqref="G11">
    <cfRule type="containsText" dxfId="6" priority="7" operator="containsText" text="Action Required">
      <formula>NOT(ISERROR(SEARCH("Action Required",G11)))</formula>
    </cfRule>
  </conditionalFormatting>
  <conditionalFormatting sqref="H11">
    <cfRule type="containsText" dxfId="5" priority="6" operator="containsText" text="Action Required">
      <formula>NOT(ISERROR(SEARCH("Action Required",H11)))</formula>
    </cfRule>
  </conditionalFormatting>
  <conditionalFormatting sqref="H1:H1048576">
    <cfRule type="containsText" dxfId="4" priority="4" operator="containsText" text="Remove Old Sign">
      <formula>NOT(ISERROR(SEARCH("Remove Old Sign",H1)))</formula>
    </cfRule>
    <cfRule type="containsText" dxfId="3" priority="5" operator="containsText" text="Move Sign to New Location">
      <formula>NOT(ISERROR(SEARCH("Move Sign to New Location",H1)))</formula>
    </cfRule>
  </conditionalFormatting>
  <conditionalFormatting sqref="G1:G1048576">
    <cfRule type="containsText" dxfId="2" priority="3" operator="containsText" text="Remove Old Tag">
      <formula>NOT(ISERROR(SEARCH("Remove Old Tag",G1)))</formula>
    </cfRule>
  </conditionalFormatting>
  <conditionalFormatting sqref="D8">
    <cfRule type="containsText" dxfId="1" priority="2" operator="containsText" text="Yes">
      <formula>NOT(ISERROR(SEARCH("Yes",D8)))</formula>
    </cfRule>
  </conditionalFormatting>
  <conditionalFormatting sqref="D8">
    <cfRule type="containsText" dxfId="0" priority="1" operator="containsText" text="Yes">
      <formula>NOT(ISERROR(SEARCH("Yes",D8)))</formula>
    </cfRule>
  </conditionalFormatting>
  <dataValidations count="2">
    <dataValidation type="list" allowBlank="1" showInputMessage="1" showErrorMessage="1" sqref="H192:H396">
      <formula1>DoorSignage</formula1>
    </dataValidation>
    <dataValidation type="list" allowBlank="1" showInputMessage="1" showErrorMessage="1" sqref="D6:D6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H27:H191 H24</xm:sqref>
        </x14:dataValidation>
        <x14:dataValidation type="list" allowBlank="1" showInputMessage="1" showErrorMessage="1">
          <x14:formula1>
            <xm:f>Lookup!$A$1:$A$4</xm:f>
          </x14:formula1>
          <xm:sqref>G27:G191 G24</xm:sqref>
        </x14:dataValidation>
        <x14:dataValidation type="list" allowBlank="1" showInputMessage="1" showErrorMessage="1">
          <x14:formula1>
            <xm:f>[1]Lookup!#REF!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C6:C191</xm:sqref>
        </x14:dataValidation>
        <x14:dataValidation type="list" allowBlank="1" showInputMessage="1" showErrorMessage="1">
          <x14:formula1>
            <xm:f>Lookup!$A$1:$A$8</xm:f>
          </x14:formula1>
          <xm:sqref>G6:G23</xm:sqref>
        </x14:dataValidation>
        <x14:dataValidation type="list" allowBlank="1" showInputMessage="1" showErrorMessage="1">
          <x14:formula1>
            <xm:f>Lookup!$D$1:$D$10</xm:f>
          </x14:formula1>
          <xm:sqref>H6:H23</xm:sqref>
        </x14:dataValidation>
        <x14:dataValidation type="list" allowBlank="1" showInputMessage="1" showErrorMessage="1">
          <x14:formula1>
            <xm:f>Lookup!$F$1:$F$7</xm:f>
          </x14:formula1>
          <xm:sqref>J6:J23</xm:sqref>
        </x14:dataValidation>
        <x14:dataValidation type="list" allowBlank="1" showInputMessage="1" showErrorMessage="1">
          <x14:formula1>
            <xm:f>Lookup!$F$1:$F$8</xm:f>
          </x14:formula1>
          <xm:sqref>M6:M23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59</v>
      </c>
      <c r="D1" t="s">
        <v>2</v>
      </c>
      <c r="E1" s="7" t="s">
        <v>26</v>
      </c>
      <c r="F1" s="1" t="s">
        <v>43</v>
      </c>
    </row>
    <row r="2" spans="1:6" x14ac:dyDescent="0.3">
      <c r="A2" s="1" t="s">
        <v>3</v>
      </c>
      <c r="B2" s="1" t="s">
        <v>6</v>
      </c>
      <c r="C2" t="s">
        <v>60</v>
      </c>
      <c r="D2" t="s">
        <v>17</v>
      </c>
      <c r="E2" s="7" t="s">
        <v>51</v>
      </c>
      <c r="F2" s="1" t="s">
        <v>44</v>
      </c>
    </row>
    <row r="3" spans="1:6" x14ac:dyDescent="0.3">
      <c r="A3" s="1" t="s">
        <v>12</v>
      </c>
      <c r="B3" s="1" t="s">
        <v>12</v>
      </c>
      <c r="C3" t="s">
        <v>58</v>
      </c>
      <c r="D3" s="1" t="s">
        <v>12</v>
      </c>
      <c r="E3" s="7" t="s">
        <v>20</v>
      </c>
      <c r="F3" s="1" t="s">
        <v>45</v>
      </c>
    </row>
    <row r="4" spans="1:6" x14ac:dyDescent="0.3">
      <c r="A4" s="9" t="s">
        <v>31</v>
      </c>
      <c r="C4" t="s">
        <v>61</v>
      </c>
      <c r="D4" s="8" t="s">
        <v>31</v>
      </c>
      <c r="E4" s="7" t="s">
        <v>53</v>
      </c>
      <c r="F4" s="1" t="s">
        <v>56</v>
      </c>
    </row>
    <row r="5" spans="1:6" x14ac:dyDescent="0.3">
      <c r="A5" s="1" t="s">
        <v>54</v>
      </c>
      <c r="C5" t="s">
        <v>62</v>
      </c>
      <c r="D5" s="8" t="s">
        <v>55</v>
      </c>
      <c r="E5" s="7" t="s">
        <v>33</v>
      </c>
      <c r="F5">
        <v>0</v>
      </c>
    </row>
    <row r="6" spans="1:6" ht="15" x14ac:dyDescent="0.25">
      <c r="C6" t="s">
        <v>63</v>
      </c>
      <c r="D6" s="8" t="s">
        <v>57</v>
      </c>
      <c r="E6" s="7" t="s">
        <v>28</v>
      </c>
    </row>
    <row r="7" spans="1:6" x14ac:dyDescent="0.3">
      <c r="C7" t="s">
        <v>64</v>
      </c>
      <c r="E7" s="7" t="s">
        <v>27</v>
      </c>
    </row>
    <row r="8" spans="1:6" x14ac:dyDescent="0.3">
      <c r="C8" t="s">
        <v>65</v>
      </c>
      <c r="E8" s="7" t="s">
        <v>30</v>
      </c>
    </row>
    <row r="9" spans="1:6" x14ac:dyDescent="0.3">
      <c r="E9" s="52" t="s">
        <v>49</v>
      </c>
    </row>
    <row r="10" spans="1:6" s="1" customFormat="1" x14ac:dyDescent="0.3">
      <c r="E10" s="52" t="s">
        <v>32</v>
      </c>
    </row>
    <row r="11" spans="1:6" x14ac:dyDescent="0.3">
      <c r="E11" s="52" t="s">
        <v>19</v>
      </c>
    </row>
    <row r="12" spans="1:6" x14ac:dyDescent="0.3">
      <c r="E12" s="52" t="s">
        <v>23</v>
      </c>
    </row>
    <row r="13" spans="1:6" x14ac:dyDescent="0.3">
      <c r="E13" s="52" t="s">
        <v>52</v>
      </c>
    </row>
    <row r="14" spans="1:6" x14ac:dyDescent="0.3">
      <c r="E14" s="52" t="s">
        <v>50</v>
      </c>
    </row>
    <row r="15" spans="1:6" x14ac:dyDescent="0.3">
      <c r="E15" s="52" t="s">
        <v>21</v>
      </c>
    </row>
    <row r="16" spans="1:6" x14ac:dyDescent="0.3">
      <c r="E16" s="52" t="s">
        <v>25</v>
      </c>
    </row>
    <row r="17" spans="1:7" x14ac:dyDescent="0.3">
      <c r="E17" s="52" t="s">
        <v>22</v>
      </c>
    </row>
    <row r="18" spans="1:7" x14ac:dyDescent="0.3">
      <c r="E18" s="52" t="s">
        <v>24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x14ac:dyDescent="0.3">
      <c r="A23" s="51"/>
      <c r="B23" s="51"/>
      <c r="C23" s="51"/>
      <c r="D23" s="51"/>
      <c r="F23" s="51"/>
      <c r="G23" s="51"/>
    </row>
    <row r="24" spans="1:7" x14ac:dyDescent="0.3">
      <c r="A24" s="51"/>
      <c r="B24" s="51"/>
      <c r="C24" s="51"/>
      <c r="D24" s="51"/>
      <c r="F24" s="51"/>
      <c r="G24" s="51"/>
    </row>
    <row r="25" spans="1:7" x14ac:dyDescent="0.3">
      <c r="A25" s="51"/>
      <c r="B25" s="51"/>
      <c r="C25" s="51"/>
      <c r="D25" s="51"/>
      <c r="F25" s="51"/>
      <c r="G25" s="51"/>
    </row>
    <row r="26" spans="1:7" x14ac:dyDescent="0.3">
      <c r="A26" s="51"/>
      <c r="B26" s="51"/>
      <c r="C26" s="51"/>
      <c r="D26" s="51"/>
      <c r="F26" s="51"/>
      <c r="G26" s="51"/>
    </row>
    <row r="27" spans="1:7" x14ac:dyDescent="0.3">
      <c r="A27" s="51"/>
      <c r="B27" s="51"/>
      <c r="C27" s="51"/>
      <c r="D27" s="51"/>
      <c r="F27" s="51"/>
      <c r="G27" s="51"/>
    </row>
    <row r="28" spans="1:7" x14ac:dyDescent="0.3">
      <c r="A28" s="51"/>
      <c r="B28" s="51"/>
      <c r="C28" s="51"/>
      <c r="D28" s="51"/>
      <c r="F28" s="51"/>
      <c r="G28" s="51"/>
    </row>
    <row r="29" spans="1:7" x14ac:dyDescent="0.3">
      <c r="A29" s="51"/>
      <c r="B29" s="51"/>
      <c r="C29" s="51"/>
      <c r="D29" s="51"/>
      <c r="F29" s="51"/>
      <c r="G29" s="51"/>
    </row>
    <row r="30" spans="1:7" x14ac:dyDescent="0.3">
      <c r="A30" s="51"/>
      <c r="B30" s="51"/>
      <c r="C30" s="51"/>
      <c r="D30" s="51"/>
      <c r="F30" s="51"/>
      <c r="G30" s="51"/>
    </row>
    <row r="31" spans="1:7" x14ac:dyDescent="0.3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ht="15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ht="15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ht="15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ht="15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ht="15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ht="15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ht="15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ht="15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ht="15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ht="15" x14ac:dyDescent="0.25">
      <c r="A17" s="2" t="str">
        <f>([2]UKBuilding_List!A17)</f>
        <v>0017</v>
      </c>
      <c r="B17" s="3" t="str">
        <f>([2]UKBuilding_List!B17)</f>
        <v>Dickey Hall</v>
      </c>
    </row>
    <row r="18" spans="1:2" ht="15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ht="15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ht="15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ht="15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ht="15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ht="15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ht="15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ht="15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ht="15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ht="15" x14ac:dyDescent="0.25">
      <c r="A27" s="2" t="str">
        <f>([2]UKBuilding_List!A27)</f>
        <v>0028</v>
      </c>
      <c r="B27" s="3" t="str">
        <f>([2]UKBuilding_List!B27)</f>
        <v>Barker Hall</v>
      </c>
    </row>
    <row r="28" spans="1:2" ht="15" x14ac:dyDescent="0.25">
      <c r="A28" s="2" t="str">
        <f>([2]UKBuilding_List!A28)</f>
        <v>0029</v>
      </c>
      <c r="B28" s="3" t="str">
        <f>([2]UKBuilding_List!B28)</f>
        <v>Alumni Gym</v>
      </c>
    </row>
    <row r="29" spans="1:2" ht="15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ht="15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3">
      <c r="A31" s="2" t="str">
        <f>([2]UKBuilding_List!A31)</f>
        <v>0032</v>
      </c>
      <c r="B31" s="3" t="str">
        <f>([2]UKBuilding_List!B31)</f>
        <v>Main Building</v>
      </c>
    </row>
    <row r="32" spans="1:2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3">
      <c r="A34" s="2" t="str">
        <f>([2]UKBuilding_List!A34)</f>
        <v>0035</v>
      </c>
      <c r="B34" s="3" t="str">
        <f>([2]UKBuilding_List!B34)</f>
        <v>Miller Hall</v>
      </c>
    </row>
    <row r="35" spans="1:2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x14ac:dyDescent="0.3">
      <c r="A36" s="2" t="str">
        <f>([2]UKBuilding_List!A36)</f>
        <v>0037</v>
      </c>
      <c r="B36" s="3" t="str">
        <f>([2]UKBuilding_List!B36)</f>
        <v>109 State St</v>
      </c>
    </row>
    <row r="37" spans="1:2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3">
      <c r="A39" s="2" t="str">
        <f>([2]UKBuilding_List!A39)</f>
        <v>0040</v>
      </c>
      <c r="B39" s="3" t="str">
        <f>([2]UKBuilding_List!B39)</f>
        <v>Maxwell Place</v>
      </c>
    </row>
    <row r="40" spans="1:2" x14ac:dyDescent="0.3">
      <c r="A40" s="2" t="str">
        <f>([2]UKBuilding_List!A40)</f>
        <v>0041</v>
      </c>
      <c r="B40" s="3" t="str">
        <f>([2]UKBuilding_List!B40)</f>
        <v>Pence Hall</v>
      </c>
    </row>
    <row r="41" spans="1:2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3">
      <c r="A44" s="2" t="str">
        <f>([2]UKBuilding_List!A44)</f>
        <v>0045</v>
      </c>
      <c r="B44" s="3" t="str">
        <f>([2]UKBuilding_List!B44)</f>
        <v>McVey Hall</v>
      </c>
    </row>
    <row r="45" spans="1:2" x14ac:dyDescent="0.3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3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3">
      <c r="A47" s="2" t="str">
        <f>([2]UKBuilding_List!A47)</f>
        <v>0048</v>
      </c>
      <c r="B47" s="3" t="str">
        <f>([2]UKBuilding_List!B47)</f>
        <v>Law Building</v>
      </c>
    </row>
    <row r="48" spans="1:2" x14ac:dyDescent="0.3">
      <c r="A48" s="2" t="str">
        <f>([2]UKBuilding_List!A48)</f>
        <v>0049</v>
      </c>
      <c r="B48" s="3" t="str">
        <f>([2]UKBuilding_List!B48)</f>
        <v>Memorial Hall</v>
      </c>
    </row>
    <row r="49" spans="1:2" x14ac:dyDescent="0.3">
      <c r="A49" s="2" t="str">
        <f>([2]UKBuilding_List!A49)</f>
        <v>0050</v>
      </c>
      <c r="B49" s="3" t="str">
        <f>([2]UKBuilding_List!B49)</f>
        <v>Erikson Hall</v>
      </c>
    </row>
    <row r="50" spans="1:2" x14ac:dyDescent="0.3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3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3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3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3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3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3">
      <c r="A56" s="2" t="str">
        <f>([2]UKBuilding_List!A56)</f>
        <v>0057</v>
      </c>
      <c r="B56" s="3" t="str">
        <f>([2]UKBuilding_List!B56)</f>
        <v>Kinkead Hall</v>
      </c>
    </row>
    <row r="57" spans="1:2" x14ac:dyDescent="0.3">
      <c r="A57" s="2" t="str">
        <f>([2]UKBuilding_List!A57)</f>
        <v>0058</v>
      </c>
      <c r="B57" s="3" t="str">
        <f>([2]UKBuilding_List!B57)</f>
        <v>Bradley Hall</v>
      </c>
    </row>
    <row r="58" spans="1:2" x14ac:dyDescent="0.3">
      <c r="A58" s="2" t="str">
        <f>([2]UKBuilding_List!A58)</f>
        <v>0059</v>
      </c>
      <c r="B58" s="3" t="str">
        <f>([2]UKBuilding_List!B58)</f>
        <v>Bowman Hall</v>
      </c>
    </row>
    <row r="59" spans="1:2" x14ac:dyDescent="0.3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3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3">
      <c r="A61" s="2" t="str">
        <f>([2]UKBuilding_List!A61)</f>
        <v>0064</v>
      </c>
      <c r="B61" s="3" t="str">
        <f>([2]UKBuilding_List!B61)</f>
        <v>Scovell Hall</v>
      </c>
    </row>
    <row r="62" spans="1:2" x14ac:dyDescent="0.3">
      <c r="A62" s="2" t="str">
        <f>([2]UKBuilding_List!A62)</f>
        <v>0065</v>
      </c>
      <c r="B62" s="3" t="str">
        <f>([2]UKBuilding_List!B62)</f>
        <v>Small Animal Lab</v>
      </c>
    </row>
    <row r="63" spans="1:2" x14ac:dyDescent="0.3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3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3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3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3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3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3">
      <c r="A69" s="2" t="str">
        <f>([2]UKBuilding_List!A69)</f>
        <v>0072</v>
      </c>
      <c r="B69" s="3" t="str">
        <f>([2]UKBuilding_List!B69)</f>
        <v>Donovan Hall</v>
      </c>
    </row>
    <row r="70" spans="1:2" x14ac:dyDescent="0.3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3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3">
      <c r="A72" s="2" t="str">
        <f>([2]UKBuilding_List!A72)</f>
        <v>0075</v>
      </c>
      <c r="B72" s="3" t="str">
        <f>([2]UKBuilding_List!B72)</f>
        <v>Kelley Hall</v>
      </c>
    </row>
    <row r="73" spans="1:2" x14ac:dyDescent="0.3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3">
      <c r="A74" s="2" t="str">
        <f>([2]UKBuilding_List!A74)</f>
        <v>0077</v>
      </c>
      <c r="B74" s="3" t="str">
        <f>([2]UKBuilding_List!B74)</f>
        <v>653 Maxwelton Ct</v>
      </c>
    </row>
    <row r="75" spans="1:2" x14ac:dyDescent="0.3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3">
      <c r="A76" s="2" t="str">
        <f>([2]UKBuilding_List!A76)</f>
        <v>0079</v>
      </c>
      <c r="B76" s="3" t="str">
        <f>([2]UKBuilding_List!B76)</f>
        <v>Central Hall II</v>
      </c>
    </row>
    <row r="77" spans="1:2" x14ac:dyDescent="0.3">
      <c r="A77" s="2" t="str">
        <f>([2]UKBuilding_List!A77)</f>
        <v>0080</v>
      </c>
      <c r="B77" s="3" t="str">
        <f>([2]UKBuilding_List!B77)</f>
        <v>Central Hall I</v>
      </c>
    </row>
    <row r="78" spans="1:2" x14ac:dyDescent="0.3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3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3">
      <c r="A80" s="2" t="str">
        <f>([2]UKBuilding_List!A80)</f>
        <v>0083</v>
      </c>
      <c r="B80" s="3" t="str">
        <f>([2]UKBuilding_List!B80)</f>
        <v>453 Columbia</v>
      </c>
    </row>
    <row r="81" spans="1:2" x14ac:dyDescent="0.3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3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3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3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3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3">
      <c r="A86" s="2" t="str">
        <f>([2]UKBuilding_List!A86)</f>
        <v>0089</v>
      </c>
      <c r="B86" s="3" t="str">
        <f>([2]UKBuilding_List!B86)</f>
        <v>Cooling Plant #1</v>
      </c>
    </row>
    <row r="87" spans="1:2" x14ac:dyDescent="0.3">
      <c r="A87" s="2" t="str">
        <f>([2]UKBuilding_List!A87)</f>
        <v>0090</v>
      </c>
      <c r="B87" s="3" t="str">
        <f>([2]UKBuilding_List!B87)</f>
        <v>University Lofts</v>
      </c>
    </row>
    <row r="88" spans="1:2" x14ac:dyDescent="0.3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3">
      <c r="A89" s="2" t="str">
        <f>([2]UKBuilding_List!A89)</f>
        <v>0092</v>
      </c>
      <c r="B89" s="3" t="str">
        <f>([2]UKBuilding_List!B89)</f>
        <v>Seed House</v>
      </c>
    </row>
    <row r="90" spans="1:2" x14ac:dyDescent="0.3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3">
      <c r="A91" s="2" t="str">
        <f>([2]UKBuilding_List!A91)</f>
        <v>0094</v>
      </c>
      <c r="B91" s="3" t="str">
        <f>([2]UKBuilding_List!B91)</f>
        <v>Cooper House</v>
      </c>
    </row>
    <row r="92" spans="1:2" x14ac:dyDescent="0.3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3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3">
      <c r="A94" s="2" t="str">
        <f>([2]UKBuilding_List!A94)</f>
        <v>0097</v>
      </c>
      <c r="B94" s="3" t="str">
        <f>([2]UKBuilding_List!B94)</f>
        <v>E. S. Good Barn</v>
      </c>
    </row>
    <row r="95" spans="1:2" x14ac:dyDescent="0.3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3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3">
      <c r="A97" s="2" t="str">
        <f>([2]UKBuilding_List!A97)</f>
        <v>0100</v>
      </c>
      <c r="B97" s="3" t="str">
        <f>([2]UKBuilding_List!B97)</f>
        <v>Haggin Hall</v>
      </c>
    </row>
    <row r="98" spans="1:2" x14ac:dyDescent="0.3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3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3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3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3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3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3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3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3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3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3">
      <c r="A108" s="2" t="str">
        <f>([2]UKBuilding_List!A108)</f>
        <v>0111</v>
      </c>
      <c r="B108" s="3" t="str">
        <f>([2]UKBuilding_List!B108)</f>
        <v>Haggin Hall</v>
      </c>
    </row>
    <row r="109" spans="1:2" x14ac:dyDescent="0.3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3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3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3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3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3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3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3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3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3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3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3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3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3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3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3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3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3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3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3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3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3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3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3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3">
      <c r="A133" s="2" t="str">
        <f>([2]UKBuilding_List!A133)</f>
        <v>0143</v>
      </c>
      <c r="B133" s="3" t="str">
        <f>([2]UKBuilding_List!B133)</f>
        <v>Blanding II</v>
      </c>
    </row>
    <row r="134" spans="1:2" x14ac:dyDescent="0.3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3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3">
      <c r="A136" s="2" t="str">
        <f>([2]UKBuilding_List!A136)</f>
        <v>0146</v>
      </c>
      <c r="B136" s="3" t="str">
        <f>([2]UKBuilding_List!B136)</f>
        <v>Blanding IV</v>
      </c>
    </row>
    <row r="137" spans="1:2" x14ac:dyDescent="0.3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3">
      <c r="A138" s="2" t="str">
        <f>([2]UKBuilding_List!A138)</f>
        <v>0148</v>
      </c>
      <c r="B138" s="3" t="str">
        <f>([2]UKBuilding_List!B138)</f>
        <v>Kirwan IV</v>
      </c>
    </row>
    <row r="139" spans="1:2" x14ac:dyDescent="0.3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3">
      <c r="A140" s="2" t="str">
        <f>([2]UKBuilding_List!A140)</f>
        <v>0150</v>
      </c>
      <c r="B140" s="3" t="str">
        <f>([2]UKBuilding_List!B140)</f>
        <v>Kirwan III</v>
      </c>
    </row>
    <row r="141" spans="1:2" x14ac:dyDescent="0.3">
      <c r="A141" s="2" t="str">
        <f>([2]UKBuilding_List!A141)</f>
        <v>0151</v>
      </c>
      <c r="B141" s="3" t="str">
        <f>([2]UKBuilding_List!B141)</f>
        <v>Kirwan II</v>
      </c>
    </row>
    <row r="142" spans="1:2" x14ac:dyDescent="0.3">
      <c r="A142" s="2" t="str">
        <f>([2]UKBuilding_List!A142)</f>
        <v>0152</v>
      </c>
      <c r="B142" s="3" t="str">
        <f>([2]UKBuilding_List!B142)</f>
        <v>Kirwan I</v>
      </c>
    </row>
    <row r="143" spans="1:2" x14ac:dyDescent="0.3">
      <c r="A143" s="2" t="str">
        <f>([2]UKBuilding_List!A143)</f>
        <v>0153</v>
      </c>
      <c r="B143" s="3" t="str">
        <f>([2]UKBuilding_List!B143)</f>
        <v>Blanding I</v>
      </c>
    </row>
    <row r="144" spans="1:2" x14ac:dyDescent="0.3">
      <c r="A144" s="2" t="str">
        <f>([2]UKBuilding_List!A144)</f>
        <v>0154</v>
      </c>
      <c r="B144" s="3" t="str">
        <f>([2]UKBuilding_List!B144)</f>
        <v>Head House</v>
      </c>
    </row>
    <row r="145" spans="1:2" x14ac:dyDescent="0.3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3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3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3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3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3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3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3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3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3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3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3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3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3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3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3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3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3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3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3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3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3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3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3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3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3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3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3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3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3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3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3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3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3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3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3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3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3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3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3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3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3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3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3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3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3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3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3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3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3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3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3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3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3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3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3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3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3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3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3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3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3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3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3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3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3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3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3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3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3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3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3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3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3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3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3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3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3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3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3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3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3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3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3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3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3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3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3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3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3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3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3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3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3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3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3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3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3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3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3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3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3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3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3">
      <c r="A248" s="2" t="str">
        <f>([2]UKBuilding_List!A248)</f>
        <v>0286</v>
      </c>
      <c r="B248" s="3" t="str">
        <f>([2]UKBuilding_List!B248)</f>
        <v>ASTeCC</v>
      </c>
    </row>
    <row r="249" spans="1:2" x14ac:dyDescent="0.3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3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3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3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3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3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3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3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3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3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3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3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3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3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3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3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3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3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3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3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3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3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3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3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3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3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3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3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3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3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3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3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3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3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3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3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3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3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3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3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3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3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3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3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3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3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3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3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3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3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3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3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3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3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3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3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3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3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3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3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3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3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3">
      <c r="A311" s="2" t="str">
        <f>([2]UKBuilding_List!A311)</f>
        <v>0442</v>
      </c>
      <c r="B311" s="3" t="str">
        <f>([2]UKBuilding_List!B311)</f>
        <v>Ligon House</v>
      </c>
    </row>
    <row r="312" spans="1:2" x14ac:dyDescent="0.3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3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3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3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3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3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3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3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3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3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3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3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3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3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3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3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3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3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3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3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3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3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3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3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3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3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3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3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3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3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3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3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3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3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3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3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3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3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3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3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3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3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3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3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3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3">
      <c r="A357" s="2" t="str">
        <f>([2]UKBuilding_List!A357)</f>
        <v>0602</v>
      </c>
      <c r="B357" s="3" t="str">
        <f>([2]UKBuilding_List!B357)</f>
        <v>Pavilion A</v>
      </c>
    </row>
    <row r="358" spans="1:2" x14ac:dyDescent="0.3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3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3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3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3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3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3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3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3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3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3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3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3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3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3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3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3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3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3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3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3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3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3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3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3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3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3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3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3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3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3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3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3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3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3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3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3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3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3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3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3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3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3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3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3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3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3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3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3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3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3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3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3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3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3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>
        <f>([2]UKBuilding_List!A423)</f>
        <v>0</v>
      </c>
      <c r="B423" s="3">
        <f>([2]UKBuilding_List!B423)</f>
        <v>0</v>
      </c>
    </row>
    <row r="424" spans="1:2" x14ac:dyDescent="0.3">
      <c r="A424" s="2">
        <f>([2]UKBuilding_List!A424)</f>
        <v>0</v>
      </c>
      <c r="B424" s="3">
        <f>([2]UKBuilding_List!B424)</f>
        <v>0</v>
      </c>
    </row>
    <row r="425" spans="1:2" x14ac:dyDescent="0.3">
      <c r="A425" s="2">
        <f>([2]UKBuilding_List!A425)</f>
        <v>0</v>
      </c>
      <c r="B425" s="3">
        <f>([2]UKBuilding_List!B425)</f>
        <v>0</v>
      </c>
    </row>
    <row r="426" spans="1:2" x14ac:dyDescent="0.3">
      <c r="A426" s="2">
        <f>([2]UKBuilding_List!A426)</f>
        <v>0</v>
      </c>
      <c r="B426" s="3">
        <f>([2]UKBuilding_List!B426)</f>
        <v>0</v>
      </c>
    </row>
    <row r="427" spans="1:2" x14ac:dyDescent="0.3">
      <c r="A427" s="2">
        <f>([2]UKBuilding_List!A427)</f>
        <v>0</v>
      </c>
      <c r="B427" s="3">
        <f>([2]UKBuilding_List!B427)</f>
        <v>0</v>
      </c>
    </row>
    <row r="428" spans="1:2" x14ac:dyDescent="0.3">
      <c r="A428" s="2">
        <f>([2]UKBuilding_List!A428)</f>
        <v>0</v>
      </c>
      <c r="B428" s="3">
        <f>([2]UKBuilding_List!B428)</f>
        <v>0</v>
      </c>
    </row>
    <row r="429" spans="1:2" x14ac:dyDescent="0.3">
      <c r="A429" s="2">
        <f>([2]UKBuilding_List!A429)</f>
        <v>0</v>
      </c>
      <c r="B429" s="3">
        <f>([2]UKBuilding_List!B429)</f>
        <v>0</v>
      </c>
    </row>
    <row r="430" spans="1:2" x14ac:dyDescent="0.3">
      <c r="A430" s="2">
        <f>([2]UKBuilding_List!A430)</f>
        <v>0</v>
      </c>
      <c r="B430" s="3">
        <f>([2]UKBuilding_List!B430)</f>
        <v>0</v>
      </c>
    </row>
    <row r="431" spans="1:2" x14ac:dyDescent="0.3">
      <c r="A431" s="2">
        <f>([2]UKBuilding_List!A431)</f>
        <v>0</v>
      </c>
      <c r="B431" s="3">
        <f>([2]UKBuilding_List!B431)</f>
        <v>0</v>
      </c>
    </row>
    <row r="432" spans="1:2" x14ac:dyDescent="0.3">
      <c r="A432" s="2">
        <f>([2]UKBuilding_List!A432)</f>
        <v>0</v>
      </c>
      <c r="B432" s="3">
        <f>([2]UKBuilding_List!B432)</f>
        <v>0</v>
      </c>
    </row>
    <row r="433" spans="1:2" x14ac:dyDescent="0.3">
      <c r="A433" s="2">
        <f>([2]UKBuilding_List!A433)</f>
        <v>0</v>
      </c>
      <c r="B433" s="3">
        <f>([2]UKBuilding_List!B433)</f>
        <v>0</v>
      </c>
    </row>
    <row r="434" spans="1:2" x14ac:dyDescent="0.3">
      <c r="A434" s="2">
        <f>([2]UKBuilding_List!A434)</f>
        <v>0</v>
      </c>
      <c r="B434" s="3">
        <f>([2]UKBuilding_List!B434)</f>
        <v>0</v>
      </c>
    </row>
    <row r="435" spans="1:2" x14ac:dyDescent="0.3">
      <c r="A435" s="2">
        <f>([2]UKBuilding_List!A435)</f>
        <v>0</v>
      </c>
      <c r="B435" s="3">
        <f>([2]UKBuilding_List!B435)</f>
        <v>0</v>
      </c>
    </row>
    <row r="436" spans="1:2" x14ac:dyDescent="0.3">
      <c r="A436" s="2">
        <f>([2]UKBuilding_List!A436)</f>
        <v>0</v>
      </c>
      <c r="B436" s="3">
        <f>([2]UKBuilding_List!B436)</f>
        <v>0</v>
      </c>
    </row>
    <row r="437" spans="1:2" x14ac:dyDescent="0.3">
      <c r="A437" s="2">
        <f>([2]UKBuilding_List!A437)</f>
        <v>0</v>
      </c>
      <c r="B437" s="3">
        <f>([2]UKBuilding_List!B437)</f>
        <v>0</v>
      </c>
    </row>
    <row r="438" spans="1:2" x14ac:dyDescent="0.3">
      <c r="A438" s="2">
        <f>([2]UKBuilding_List!A438)</f>
        <v>0</v>
      </c>
      <c r="B438" s="3">
        <f>([2]UKBuilding_List!B438)</f>
        <v>0</v>
      </c>
    </row>
    <row r="439" spans="1:2" x14ac:dyDescent="0.3">
      <c r="A439" s="2">
        <f>([2]UKBuilding_List!A439)</f>
        <v>0</v>
      </c>
      <c r="B439" s="3">
        <f>([2]UKBuilding_List!B439)</f>
        <v>0</v>
      </c>
    </row>
    <row r="440" spans="1:2" x14ac:dyDescent="0.3">
      <c r="A440" s="2">
        <f>([2]UKBuilding_List!A440)</f>
        <v>0</v>
      </c>
      <c r="B440" s="3">
        <f>([2]UKBuilding_List!B440)</f>
        <v>0</v>
      </c>
    </row>
    <row r="441" spans="1:2" x14ac:dyDescent="0.3">
      <c r="A441" s="2">
        <f>([2]UKBuilding_List!A441)</f>
        <v>0</v>
      </c>
      <c r="B441" s="3">
        <f>([2]UKBuilding_List!B441)</f>
        <v>0</v>
      </c>
    </row>
    <row r="442" spans="1:2" x14ac:dyDescent="0.3">
      <c r="A442" s="2">
        <f>([2]UKBuilding_List!A442)</f>
        <v>0</v>
      </c>
      <c r="B442" s="3">
        <f>([2]UKBuilding_List!B442)</f>
        <v>0</v>
      </c>
    </row>
    <row r="443" spans="1:2" x14ac:dyDescent="0.3">
      <c r="A443" s="2">
        <f>([2]UKBuilding_List!A443)</f>
        <v>0</v>
      </c>
      <c r="B443" s="3">
        <f>([2]UKBuilding_List!B443)</f>
        <v>0</v>
      </c>
    </row>
    <row r="444" spans="1:2" x14ac:dyDescent="0.3">
      <c r="A444" s="2">
        <f>([2]UKBuilding_List!A444)</f>
        <v>0</v>
      </c>
      <c r="B444" s="3">
        <f>([2]UKBuilding_List!B444)</f>
        <v>0</v>
      </c>
    </row>
    <row r="445" spans="1:2" x14ac:dyDescent="0.3">
      <c r="A445" s="2">
        <f>([2]UKBuilding_List!A445)</f>
        <v>0</v>
      </c>
      <c r="B445" s="3">
        <f>([2]UKBuilding_List!B445)</f>
        <v>0</v>
      </c>
    </row>
    <row r="446" spans="1:2" x14ac:dyDescent="0.3">
      <c r="A446" s="2">
        <f>([2]UKBuilding_List!A446)</f>
        <v>0</v>
      </c>
      <c r="B446" s="3">
        <f>([2]UKBuilding_List!B446)</f>
        <v>0</v>
      </c>
    </row>
    <row r="447" spans="1:2" x14ac:dyDescent="0.3">
      <c r="A447" s="2">
        <f>([2]UKBuilding_List!A447)</f>
        <v>0</v>
      </c>
      <c r="B447" s="3">
        <f>([2]UKBuilding_List!B447)</f>
        <v>0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2014-04-15T17:45:15Z</dcterms:modified>
</cp:coreProperties>
</file>