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<sst xmlns="http://schemas.openxmlformats.org/spreadsheetml/2006/main" count="151" uniqueCount="97">
  <si>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</si>
  <si>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</si>
  <si>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</si>
  <si>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</si>
  <si>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</si>
  <si>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</si>
  <si>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</si>
  <si>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</si>
  <si>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</si>
  <si>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</si>
  <si>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</si>
  <si>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</si>
  <si>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</si>
  <si>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</si>
  <si>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</si>
  <si>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</si>
  <si>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</si>
  <si>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</si>
  <si>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</si>
  <si>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</si>
  <si>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</si>
  <si>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</si>
  <si>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</si>
  <si>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</si>
  <si>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</si>
  <si>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</si>
  <si>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</si>
  <si>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</si>
  <si>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</si>
  <si>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</si>
  <si>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</si>
  <si>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</si>
  <si>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</si>
  <si>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</si>
  <si>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</si>
  <si>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</si>
  <si>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</si>
  <si>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</si>
  <si>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</si>
  <si>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</si>
  <si>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</si>
  <si>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</si>
  <si>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</si>
  <si>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</si>
  <si>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</si>
  <si>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</si>
  <si>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</si>
  <si>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</si>
  <si>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</si>
  <si>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</si>
  <si>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</si>
  <si>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</si>
  <si>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</si>
  <si>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</si>
  <si>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</si>
  <si>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</si>
  <si>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</si>
  <si>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</si>
  <si>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</si>
  <si>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</si>
  <si>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</si>
  <si>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</si>
  <si>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</si>
  <si>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</si>
  <si>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</si>
  <si>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</si>
  <si>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</si>
  <si>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</si>
  <si>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</si>
  <si>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</si>
  <si>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</si>
  <si>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</si>
  <si>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</si>
  <si>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</si>
  <si>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</si>
  <si>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0054</t>
  </si>
  <si>
    <t>209</t>
  </si>
  <si>
    <t>02</t>
  </si>
  <si>
    <t>209B</t>
  </si>
  <si>
    <t>209B3</t>
  </si>
  <si>
    <t>209B1</t>
  </si>
  <si>
    <t>209B2</t>
  </si>
  <si>
    <t>LX-0054-02-209</t>
  </si>
  <si>
    <t>FUNKHOUSER - Room 209</t>
  </si>
  <si>
    <t>LX-0054-02-209A2</t>
  </si>
  <si>
    <t>LX-0054-02-209A1</t>
  </si>
  <si>
    <t>FUNKHOUSER - Room 209A1</t>
  </si>
  <si>
    <t>FUNKHOUSER - Room 209A2</t>
  </si>
  <si>
    <t>LX-0054-02-209B1</t>
  </si>
  <si>
    <t>FUNKHOUSER - Room 209B1</t>
  </si>
  <si>
    <t>LX-0054-02-209B2</t>
  </si>
  <si>
    <t>FUNKHOUSER - Room 209B2</t>
  </si>
  <si>
    <t>LX-0054-02-209B3</t>
  </si>
  <si>
    <t>FUNKHOUSER - Room 209B3</t>
  </si>
  <si>
    <t>Now 209B</t>
  </si>
  <si>
    <t>209A1</t>
  </si>
  <si>
    <t>209A2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</si>
</sst>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H12" sqref="H1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8" t="s">
        <v>75</v>
      </c>
      <c r="C1" s="78"/>
      <c r="F1" s="67" t="s">
        <v>10</v>
      </c>
      <c r="G1" s="18">
        <v>42838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9" t="str">
        <f>VLOOKUP(B1,BuildingList!A:B,2,FALSE)</f>
        <v>Funkhouser Building</v>
      </c>
      <c r="C2" s="79"/>
      <c r="F2" s="68" t="s">
        <v>12</v>
      </c>
      <c r="G2" s="22" t="s">
        <v>71</v>
      </c>
      <c r="J2" s="15">
        <f>G21-J21</f>
        <v>6</v>
      </c>
      <c r="K2" s="15">
        <f>H21-M21</f>
        <v>4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51</v>
      </c>
      <c r="D6" s="41" t="s">
        <v>5</v>
      </c>
      <c r="E6" s="50">
        <v>495</v>
      </c>
      <c r="F6" s="50">
        <v>0</v>
      </c>
      <c r="G6" s="50" t="s">
        <v>13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24</v>
      </c>
      <c r="D7" s="41" t="s">
        <v>5</v>
      </c>
      <c r="E7" s="50">
        <v>0</v>
      </c>
      <c r="F7" s="50">
        <v>156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79</v>
      </c>
      <c r="B8" s="48" t="s">
        <v>77</v>
      </c>
      <c r="C8" s="42" t="s">
        <v>24</v>
      </c>
      <c r="D8" s="41" t="s">
        <v>5</v>
      </c>
      <c r="E8" s="50">
        <v>0</v>
      </c>
      <c r="F8" s="50">
        <v>29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80</v>
      </c>
      <c r="B9" s="48" t="s">
        <v>77</v>
      </c>
      <c r="C9" s="42" t="s">
        <v>24</v>
      </c>
      <c r="D9" s="41" t="s">
        <v>5</v>
      </c>
      <c r="E9" s="50">
        <v>0</v>
      </c>
      <c r="F9" s="62">
        <v>153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 t="s">
        <v>81</v>
      </c>
      <c r="B10" s="48" t="s">
        <v>77</v>
      </c>
      <c r="C10" s="42" t="s">
        <v>24</v>
      </c>
      <c r="D10" s="41" t="s">
        <v>5</v>
      </c>
      <c r="E10" s="50">
        <v>0</v>
      </c>
      <c r="F10" s="50">
        <v>146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 t="s">
        <v>95</v>
      </c>
      <c r="B11" s="48" t="s">
        <v>77</v>
      </c>
      <c r="C11" s="42" t="s">
        <v>30</v>
      </c>
      <c r="D11" s="41" t="s">
        <v>13</v>
      </c>
      <c r="E11" s="50"/>
      <c r="F11" s="50"/>
      <c r="G11" s="50" t="s">
        <v>3</v>
      </c>
      <c r="H11" s="41" t="s">
        <v>13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 t="s">
        <v>96</v>
      </c>
      <c r="B12" s="48" t="s">
        <v>77</v>
      </c>
      <c r="C12" s="42" t="s">
        <v>30</v>
      </c>
      <c r="D12" s="41" t="s">
        <v>13</v>
      </c>
      <c r="E12" s="50"/>
      <c r="F12" s="50"/>
      <c r="G12" s="50" t="s">
        <v>3</v>
      </c>
      <c r="H12" s="41" t="s">
        <v>13</v>
      </c>
      <c r="I12" s="42"/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3" t="s">
        <v>45</v>
      </c>
      <c r="H20" s="74" t="s">
        <v>46</v>
      </c>
      <c r="J20" s="75" t="s">
        <v>40</v>
      </c>
      <c r="K20" s="10"/>
      <c r="L20" s="10"/>
      <c r="M20" s="75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6</v>
      </c>
      <c r="H21" s="13">
        <f>COUNTIF(H6:H20,"New Sign Required")</f>
        <v>4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1:G19">
    <cfRule type="containsText" dxfId="51" priority="137" operator="containsText" text="New Tag Required">
      <formula>NOT(ISERROR(SEARCH("New Tag Required",G11)))</formula>
    </cfRule>
  </conditionalFormatting>
  <conditionalFormatting sqref="D6 D11:D86">
    <cfRule type="containsText" dxfId="50" priority="136" operator="containsText" text="Yes">
      <formula>NOT(ISERROR(SEARCH("Yes",D6)))</formula>
    </cfRule>
  </conditionalFormatting>
  <conditionalFormatting sqref="H26:H86 H187:H408 H11:H19">
    <cfRule type="containsText" dxfId="49" priority="124" operator="containsText" text="New Sign Required">
      <formula>NOT(ISERROR(SEARCH("New Sign Required",H11)))</formula>
    </cfRule>
  </conditionalFormatting>
  <conditionalFormatting sqref="G26:G86 G11:H19">
    <cfRule type="containsText" dxfId="48" priority="123" operator="containsText" text="Action Required">
      <formula>NOT(ISERROR(SEARCH("Action Required",G11)))</formula>
    </cfRule>
  </conditionalFormatting>
  <conditionalFormatting sqref="H26:H86">
    <cfRule type="containsText" dxfId="47" priority="122" operator="containsText" text="Action Required">
      <formula>NOT(ISERROR(SEARCH("Action Required",H26)))</formula>
    </cfRule>
  </conditionalFormatting>
  <conditionalFormatting sqref="G6 G22:G25">
    <cfRule type="containsText" dxfId="46" priority="64" operator="containsText" text="New Tag Required">
      <formula>NOT(ISERROR(SEARCH("New Tag Required",G6)))</formula>
    </cfRule>
  </conditionalFormatting>
  <conditionalFormatting sqref="H6 H22:H25">
    <cfRule type="containsText" dxfId="45" priority="62" operator="containsText" text="New Sign Required">
      <formula>NOT(ISERROR(SEARCH("New Sign Required",H6)))</formula>
    </cfRule>
  </conditionalFormatting>
  <conditionalFormatting sqref="G6 G22:G25">
    <cfRule type="containsText" dxfId="44" priority="61" operator="containsText" text="Action Required">
      <formula>NOT(ISERROR(SEARCH("Action Required",G6)))</formula>
    </cfRule>
  </conditionalFormatting>
  <conditionalFormatting sqref="H6 H22:H25">
    <cfRule type="containsText" dxfId="43" priority="60" operator="containsText" text="Action Required">
      <formula>NOT(ISERROR(SEARCH("Action Required",H6)))</formula>
    </cfRule>
  </conditionalFormatting>
  <conditionalFormatting sqref="G6">
    <cfRule type="containsText" dxfId="42" priority="59" operator="containsText" text="New Tag Required">
      <formula>NOT(ISERROR(SEARCH("New Tag Required",G6)))</formula>
    </cfRule>
  </conditionalFormatting>
  <conditionalFormatting sqref="D6">
    <cfRule type="containsText" dxfId="41" priority="58" operator="containsText" text="Yes">
      <formula>NOT(ISERROR(SEARCH("Yes",D6)))</formula>
    </cfRule>
  </conditionalFormatting>
  <conditionalFormatting sqref="G6">
    <cfRule type="containsText" dxfId="40" priority="57" operator="containsText" text="Action Required">
      <formula>NOT(ISERROR(SEARCH("Action Required",G6)))</formula>
    </cfRule>
  </conditionalFormatting>
  <conditionalFormatting sqref="D87:D186">
    <cfRule type="containsText" dxfId="39" priority="56" operator="containsText" text="Yes">
      <formula>NOT(ISERROR(SEARCH("Yes",D87)))</formula>
    </cfRule>
  </conditionalFormatting>
  <conditionalFormatting sqref="H87:H186">
    <cfRule type="containsText" dxfId="38" priority="55" operator="containsText" text="New Sign Required">
      <formula>NOT(ISERROR(SEARCH("New Sign Required",H87)))</formula>
    </cfRule>
  </conditionalFormatting>
  <conditionalFormatting sqref="G87:G186">
    <cfRule type="containsText" dxfId="37" priority="54" operator="containsText" text="Action Required">
      <formula>NOT(ISERROR(SEARCH("Action Required",G87)))</formula>
    </cfRule>
  </conditionalFormatting>
  <conditionalFormatting sqref="H87:H186">
    <cfRule type="containsText" dxfId="36" priority="53" operator="containsText" text="Action Required">
      <formula>NOT(ISERROR(SEARCH("Action Required",H87)))</formula>
    </cfRule>
  </conditionalFormatting>
  <conditionalFormatting sqref="D7">
    <cfRule type="containsText" dxfId="35" priority="39" operator="containsText" text="Yes">
      <formula>NOT(ISERROR(SEARCH("Yes",D7)))</formula>
    </cfRule>
  </conditionalFormatting>
  <conditionalFormatting sqref="G7">
    <cfRule type="containsText" dxfId="34" priority="38" operator="containsText" text="New Tag Required">
      <formula>NOT(ISERROR(SEARCH("New Tag Required",G7)))</formula>
    </cfRule>
  </conditionalFormatting>
  <conditionalFormatting sqref="H7">
    <cfRule type="containsText" dxfId="33" priority="37" operator="containsText" text="New Sign Required">
      <formula>NOT(ISERROR(SEARCH("New Sign Required",H7)))</formula>
    </cfRule>
  </conditionalFormatting>
  <conditionalFormatting sqref="G7">
    <cfRule type="containsText" dxfId="32" priority="36" operator="containsText" text="Action Required">
      <formula>NOT(ISERROR(SEARCH("Action Required",G7)))</formula>
    </cfRule>
  </conditionalFormatting>
  <conditionalFormatting sqref="H7">
    <cfRule type="containsText" dxfId="31" priority="35" operator="containsText" text="Action Required">
      <formula>NOT(ISERROR(SEARCH("Action Required",H7)))</formula>
    </cfRule>
  </conditionalFormatting>
  <conditionalFormatting sqref="J2:N2">
    <cfRule type="cellIs" dxfId="30" priority="30" operator="notEqual">
      <formula>0</formula>
    </cfRule>
  </conditionalFormatting>
  <conditionalFormatting sqref="J6:J18">
    <cfRule type="cellIs" dxfId="29" priority="29" operator="equal">
      <formula>0</formula>
    </cfRule>
  </conditionalFormatting>
  <conditionalFormatting sqref="M6:M18">
    <cfRule type="cellIs" dxfId="28" priority="28" operator="equal">
      <formula>0</formula>
    </cfRule>
  </conditionalFormatting>
  <conditionalFormatting sqref="J6:J18 M6:M18">
    <cfRule type="cellIs" dxfId="27" priority="25" operator="equal">
      <formula>"In Progress"</formula>
    </cfRule>
    <cfRule type="cellIs" dxfId="26" priority="26" operator="equal">
      <formula>"Log Issues"</formula>
    </cfRule>
    <cfRule type="cellIs" dxfId="25" priority="27" operator="equal">
      <formula>"N/A"</formula>
    </cfRule>
  </conditionalFormatting>
  <conditionalFormatting sqref="K6:L15">
    <cfRule type="expression" dxfId="24" priority="24">
      <formula>$J6="Log Issues"</formula>
    </cfRule>
  </conditionalFormatting>
  <conditionalFormatting sqref="N6:N15">
    <cfRule type="expression" dxfId="23" priority="23">
      <formula>$M6="Log Issues"</formula>
    </cfRule>
  </conditionalFormatting>
  <conditionalFormatting sqref="H1:H7 H11:H1048576">
    <cfRule type="containsText" dxfId="22" priority="17" operator="containsText" text="Remove Old Sign">
      <formula>NOT(ISERROR(SEARCH("Remove Old Sign",H1)))</formula>
    </cfRule>
    <cfRule type="containsText" dxfId="21" priority="18" operator="containsText" text="Move Sign to New Location">
      <formula>NOT(ISERROR(SEARCH("Move Sign to New Location",H1)))</formula>
    </cfRule>
  </conditionalFormatting>
  <conditionalFormatting sqref="G1:G7 G11:G1048576">
    <cfRule type="containsText" dxfId="20" priority="16" operator="containsText" text="Remove Old Tag">
      <formula>NOT(ISERROR(SEARCH("Remove Old Tag",G1)))</formula>
    </cfRule>
  </conditionalFormatting>
  <conditionalFormatting sqref="D8:D10">
    <cfRule type="containsText" dxfId="19" priority="15" operator="containsText" text="Yes">
      <formula>NOT(ISERROR(SEARCH("Yes",D8)))</formula>
    </cfRule>
  </conditionalFormatting>
  <conditionalFormatting sqref="G8:G10">
    <cfRule type="containsText" dxfId="18" priority="7" operator="containsText" text="New Tag Required">
      <formula>NOT(ISERROR(SEARCH("New Tag Required",G8)))</formula>
    </cfRule>
  </conditionalFormatting>
  <conditionalFormatting sqref="H8:H10">
    <cfRule type="containsText" dxfId="17" priority="6" operator="containsText" text="New Sign Required">
      <formula>NOT(ISERROR(SEARCH("New Sign Required",H8)))</formula>
    </cfRule>
  </conditionalFormatting>
  <conditionalFormatting sqref="G8:G10">
    <cfRule type="containsText" dxfId="16" priority="5" operator="containsText" text="Action Required">
      <formula>NOT(ISERROR(SEARCH("Action Required",G8)))</formula>
    </cfRule>
  </conditionalFormatting>
  <conditionalFormatting sqref="H8:H10">
    <cfRule type="containsText" dxfId="15" priority="4" operator="containsText" text="Action Required">
      <formula>NOT(ISERROR(SEARCH("Action Required",H8)))</formula>
    </cfRule>
  </conditionalFormatting>
  <conditionalFormatting sqref="H8:H10">
    <cfRule type="containsText" dxfId="14" priority="2" operator="containsText" text="Remove Old Sign">
      <formula>NOT(ISERROR(SEARCH("Remove Old Sign",H8)))</formula>
    </cfRule>
    <cfRule type="containsText" dxfId="13" priority="3" operator="containsText" text="Move Sign to New Location">
      <formula>NOT(ISERROR(SEARCH("Move Sign to New Location",H8)))</formula>
    </cfRule>
  </conditionalFormatting>
  <conditionalFormatting sqref="G8:G10">
    <cfRule type="containsText" dxfId="12" priority="1" operator="containsText" text="Remove Old Tag">
      <formula>NOT(ISERROR(SEARCH("Remove Old Tag",G8)))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0054</v>
      </c>
      <c r="C1" s="39"/>
      <c r="D1" s="17" t="s">
        <v>10</v>
      </c>
      <c r="E1" s="40">
        <f>'KD Changes'!G1</f>
        <v>42838</v>
      </c>
    </row>
    <row r="2" spans="1:10" ht="15" customHeight="1" x14ac:dyDescent="0.25">
      <c r="A2" s="43" t="s">
        <v>8</v>
      </c>
      <c r="B2" s="44" t="str">
        <f>VLOOKUP(B1,[1]BuildingList!A:B,2,FALSE)</f>
        <v>Funkhouser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6" t="s">
        <v>82</v>
      </c>
      <c r="B6" s="77" t="s">
        <v>83</v>
      </c>
      <c r="C6" s="41" t="s">
        <v>74</v>
      </c>
      <c r="E6" s="41" t="s">
        <v>94</v>
      </c>
      <c r="G6" s="29"/>
      <c r="H6" s="29"/>
      <c r="I6" s="41"/>
      <c r="J6" s="41"/>
    </row>
    <row r="7" spans="1:10" x14ac:dyDescent="0.25">
      <c r="A7" s="76" t="s">
        <v>85</v>
      </c>
      <c r="B7" s="77" t="s">
        <v>86</v>
      </c>
      <c r="C7" s="41" t="s">
        <v>64</v>
      </c>
      <c r="F7" s="50"/>
      <c r="G7" s="29"/>
      <c r="H7" s="29"/>
    </row>
    <row r="8" spans="1:10" x14ac:dyDescent="0.25">
      <c r="A8" s="76" t="s">
        <v>84</v>
      </c>
      <c r="B8" s="77" t="s">
        <v>87</v>
      </c>
      <c r="C8" s="41" t="s">
        <v>64</v>
      </c>
      <c r="F8" s="50"/>
      <c r="G8" s="29"/>
      <c r="H8" s="29"/>
    </row>
    <row r="9" spans="1:10" x14ac:dyDescent="0.25">
      <c r="A9" s="76" t="s">
        <v>88</v>
      </c>
      <c r="B9" s="77" t="s">
        <v>89</v>
      </c>
      <c r="C9" s="41" t="s">
        <v>64</v>
      </c>
      <c r="F9" s="50"/>
      <c r="G9" s="29"/>
      <c r="H9" s="29"/>
    </row>
    <row r="10" spans="1:10" x14ac:dyDescent="0.25">
      <c r="A10" s="76" t="s">
        <v>90</v>
      </c>
      <c r="B10" s="77" t="s">
        <v>91</v>
      </c>
      <c r="C10" s="41" t="s">
        <v>64</v>
      </c>
      <c r="F10" s="50"/>
      <c r="G10" s="29"/>
      <c r="H10" s="29"/>
    </row>
    <row r="11" spans="1:10" x14ac:dyDescent="0.25">
      <c r="A11" s="76" t="s">
        <v>92</v>
      </c>
      <c r="B11" s="77" t="s">
        <v>93</v>
      </c>
      <c r="C11" s="41" t="s">
        <v>64</v>
      </c>
      <c r="F11" s="50"/>
      <c r="G11" s="29"/>
      <c r="H11" s="29"/>
    </row>
    <row r="12" spans="1:10" x14ac:dyDescent="0.25">
      <c r="A12" s="76"/>
      <c r="B12" s="77"/>
      <c r="F12" s="50"/>
      <c r="G12" s="29"/>
      <c r="H12" s="29"/>
    </row>
    <row r="13" spans="1:10" x14ac:dyDescent="0.25">
      <c r="A13" s="76"/>
      <c r="B13" s="77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1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50"/>
    </row>
    <row r="39" spans="1:8" x14ac:dyDescent="0.25">
      <c r="A39" s="49"/>
      <c r="E39" s="50"/>
      <c r="F39" s="50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4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2017-04-25T19:40:55Z</dcterms:modified>
</cp:coreProperties>
</file>