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54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H22" i="1" l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G22" i="1" l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<sst xmlns="http://schemas.openxmlformats.org/spreadsheetml/2006/main" count="128" uniqueCount="86">
  <si>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</si>
  <si>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</si>
  <si>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</si>
  <si>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</si>
  <si>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</si>
  <si>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</si>
  <si>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</si>
  <si>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</si>
  <si>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</si>
  <si>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</si>
  <si>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</si>
  <si>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</si>
  <si>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</si>
  <si>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</si>
  <si>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</si>
  <si>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</si>
  <si>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</si>
  <si>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</si>
  <si>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</si>
  <si>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</si>
  <si>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</si>
  <si>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</si>
  <si>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</si>
  <si>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</si>
  <si>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</si>
  <si>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</si>
  <si>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</si>
  <si>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</si>
  <si>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</si>
  <si>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</si>
  <si>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</si>
  <si>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</si>
  <si>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</si>
  <si>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</si>
  <si>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</si>
  <si>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</si>
  <si>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</si>
  <si>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</si>
  <si>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</si>
  <si>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</si>
  <si>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</si>
  <si>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</si>
  <si>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</si>
  <si>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</si>
  <si>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</si>
  <si>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</si>
  <si>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</si>
  <si>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</si>
  <si>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</si>
  <si>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</si>
  <si>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</si>
  <si>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</si>
  <si>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</si>
  <si>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</si>
  <si>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</si>
  <si>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</si>
  <si>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</si>
  <si>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</si>
  <si>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</si>
  <si>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</si>
  <si>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</si>
  <si>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</si>
  <si>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</si>
  <si>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</si>
  <si>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</si>
  <si>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</si>
  <si>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</si>
  <si>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</si>
  <si>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</si>
  <si>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</si>
  <si>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</si>
  <si>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</si>
  <si>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</si>
  <si>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</si>
  <si>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02</t>
  </si>
  <si>
    <t>0054</t>
  </si>
  <si>
    <t>216A</t>
  </si>
  <si>
    <t>214A</t>
  </si>
  <si>
    <t>214B</t>
  </si>
  <si>
    <t>2 doors</t>
  </si>
  <si>
    <t>LX-0054-02-214A</t>
  </si>
  <si>
    <t>FUNKHOUSER - Room 214A</t>
  </si>
  <si>
    <t>LX-0054-02-214B</t>
  </si>
  <si>
    <t>FUNKHOUSER - Room 214B</t>
  </si>
  <si>
    <t>LX-0054-02-216A</t>
  </si>
  <si>
    <t>FUNKHOUSER - Room 216A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</si>
</sst>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A7" sqref="A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2" t="s">
        <v>75</v>
      </c>
      <c r="C1" s="72"/>
      <c r="F1" s="18" t="s">
        <v>10</v>
      </c>
      <c r="G1" s="54">
        <v>42202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3" t="str">
        <f>VLOOKUP(B1,BuildingList!A:B,2,FALSE)</f>
        <v>Funkhouser Building</v>
      </c>
      <c r="C2" s="73"/>
      <c r="F2" s="24" t="s">
        <v>12</v>
      </c>
      <c r="G2" s="61" t="s">
        <v>73</v>
      </c>
      <c r="J2" s="15">
        <f>G22-J22</f>
        <v>2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76</v>
      </c>
      <c r="B6" s="28" t="s">
        <v>74</v>
      </c>
      <c r="C6" s="11" t="s">
        <v>53</v>
      </c>
      <c r="D6" s="17" t="s">
        <v>5</v>
      </c>
      <c r="E6" s="37">
        <v>341</v>
      </c>
      <c r="F6" s="37">
        <v>0</v>
      </c>
      <c r="G6" s="34" t="s">
        <v>13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>
        <v>216</v>
      </c>
      <c r="B7" s="28" t="s">
        <v>74</v>
      </c>
      <c r="C7" s="11" t="s">
        <v>51</v>
      </c>
      <c r="D7" s="17" t="s">
        <v>5</v>
      </c>
      <c r="E7" s="34">
        <v>694</v>
      </c>
      <c r="F7" s="34">
        <v>1039</v>
      </c>
      <c r="G7" s="34" t="s">
        <v>3</v>
      </c>
      <c r="H7" s="17" t="s">
        <v>2</v>
      </c>
      <c r="I7" s="11" t="s">
        <v>79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 t="s">
        <v>77</v>
      </c>
      <c r="B8" s="28" t="s">
        <v>74</v>
      </c>
      <c r="C8" s="11" t="s">
        <v>53</v>
      </c>
      <c r="D8" s="17" t="s">
        <v>5</v>
      </c>
      <c r="E8" s="34">
        <v>111</v>
      </c>
      <c r="F8" s="34">
        <v>0</v>
      </c>
      <c r="G8" s="34" t="s">
        <v>13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38" t="s">
        <v>78</v>
      </c>
      <c r="B9" s="28" t="s">
        <v>74</v>
      </c>
      <c r="C9" s="11" t="s">
        <v>53</v>
      </c>
      <c r="D9" s="17" t="s">
        <v>5</v>
      </c>
      <c r="E9" s="34">
        <v>357</v>
      </c>
      <c r="F9" s="34">
        <v>0</v>
      </c>
      <c r="G9" s="34" t="s">
        <v>3</v>
      </c>
      <c r="H9" s="17" t="s">
        <v>13</v>
      </c>
      <c r="I9" s="11" t="s">
        <v>79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x14ac:dyDescent="0.3">
      <c r="A10" s="38">
        <v>214</v>
      </c>
      <c r="B10" s="28" t="s">
        <v>74</v>
      </c>
      <c r="C10" s="11" t="s">
        <v>51</v>
      </c>
      <c r="D10" s="17" t="s">
        <v>5</v>
      </c>
      <c r="E10" s="34">
        <v>933</v>
      </c>
      <c r="F10" s="34">
        <v>1415</v>
      </c>
      <c r="G10" s="34" t="s">
        <v>2</v>
      </c>
      <c r="H10" s="17" t="s">
        <v>2</v>
      </c>
      <c r="J10" s="10" t="str">
        <f>IF(G10="No Change","N/A",IF(G10="New Tag Required",Lookup!F:F,IF(G10="Remove Old Tag",Lookup!F:F,IF(G10="N/A","N/A",""))))</f>
        <v>N/A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2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4" sqref="B14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5.6640625" style="55" bestFit="1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0054</v>
      </c>
      <c r="C1" s="53"/>
      <c r="D1" s="18" t="s">
        <v>10</v>
      </c>
      <c r="E1" s="54">
        <f>'KD Changes'!G1</f>
        <v>42202</v>
      </c>
    </row>
    <row r="2" spans="1:10" x14ac:dyDescent="0.3">
      <c r="A2" s="57" t="s">
        <v>8</v>
      </c>
      <c r="B2" s="58" t="str">
        <f>VLOOKUP(B1,[1]BuildingList!A:B,2,FALSE)</f>
        <v>Funkhouser Building</v>
      </c>
      <c r="C2" s="59"/>
      <c r="D2" s="60" t="s">
        <v>12</v>
      </c>
      <c r="E2" s="61" t="str">
        <f>'KD Changes'!G2</f>
        <v>Suzanna Bentley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0" t="s">
        <v>80</v>
      </c>
      <c r="B6" s="71" t="s">
        <v>81</v>
      </c>
      <c r="C6" s="55" t="s">
        <v>70</v>
      </c>
      <c r="D6" s="34"/>
      <c r="G6" s="32"/>
      <c r="H6" s="32"/>
      <c r="I6" s="55"/>
      <c r="J6" s="55"/>
    </row>
    <row r="7" spans="1:10" x14ac:dyDescent="0.3">
      <c r="A7" s="70" t="s">
        <v>82</v>
      </c>
      <c r="B7" s="71" t="s">
        <v>83</v>
      </c>
      <c r="C7" s="55" t="s">
        <v>70</v>
      </c>
      <c r="D7" s="34"/>
      <c r="G7" s="32"/>
      <c r="H7" s="32"/>
      <c r="I7" s="55"/>
      <c r="J7" s="55"/>
    </row>
    <row r="8" spans="1:10" ht="15" customHeight="1" x14ac:dyDescent="0.3">
      <c r="A8" s="70" t="s">
        <v>84</v>
      </c>
      <c r="B8" s="71" t="s">
        <v>85</v>
      </c>
      <c r="C8" s="55" t="s">
        <v>70</v>
      </c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2" sqref="D2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3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3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3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3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3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2015-08-28T18:53:04Z</dcterms:modified>
</cp:coreProperties>
</file>